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5120" windowHeight="8010" activeTab="0"/>
  </bookViews>
  <sheets>
    <sheet name="Окончившие действие МП весь V" sheetId="1" r:id="rId1"/>
  </sheets>
  <definedNames>
    <definedName name="_xlnm.Print_Titles" localSheetId="0">'Окончившие действие МП весь V'!$5:$7</definedName>
    <definedName name="_xlnm.Print_Area" localSheetId="0">'Окончившие действие МП весь V'!$A$1:$I$140</definedName>
  </definedNames>
  <calcPr fullCalcOnLoad="1"/>
</workbook>
</file>

<file path=xl/sharedStrings.xml><?xml version="1.0" encoding="utf-8"?>
<sst xmlns="http://schemas.openxmlformats.org/spreadsheetml/2006/main" count="204" uniqueCount="100">
  <si>
    <t>№ п/п</t>
  </si>
  <si>
    <t>Наименование программы</t>
  </si>
  <si>
    <t xml:space="preserve">всего </t>
  </si>
  <si>
    <t>Координатор программы</t>
  </si>
  <si>
    <t xml:space="preserve">Финансовое управление </t>
  </si>
  <si>
    <t xml:space="preserve">Управление культуры </t>
  </si>
  <si>
    <t>Управление по делам молодежи, физической культуре и спорту</t>
  </si>
  <si>
    <t xml:space="preserve">Управление образования и молодежной политики  </t>
  </si>
  <si>
    <t xml:space="preserve">Отдел трудовых отношений </t>
  </si>
  <si>
    <r>
      <t xml:space="preserve">МП "Развитие градостроительной деятельности на территории УГО                                       на 2012-2015 годы"                                          </t>
    </r>
    <r>
      <rPr>
        <b/>
        <i/>
        <sz val="11"/>
        <rFont val="Times New Roman"/>
        <family val="1"/>
      </rPr>
      <t>(постановление  от 31.01.2012 № 207-НПА)</t>
    </r>
    <r>
      <rPr>
        <b/>
        <i/>
        <sz val="12"/>
        <rFont val="Times New Roman"/>
        <family val="1"/>
      </rPr>
      <t xml:space="preserve"> </t>
    </r>
  </si>
  <si>
    <t>Управление градострои-тельства</t>
  </si>
  <si>
    <r>
      <t xml:space="preserve">МП "Развитие физической культуры и массового спорта в УГО"                                          на 2013-2015 годы                                                </t>
    </r>
    <r>
      <rPr>
        <b/>
        <i/>
        <sz val="11"/>
        <rFont val="Times New Roman"/>
        <family val="1"/>
      </rPr>
      <t xml:space="preserve">(постановление от 28.09.2012 № 3407-НПА) </t>
    </r>
  </si>
  <si>
    <r>
      <t xml:space="preserve">МП "Сохранение и популяризация объектов культурного наследия на территории УГО"                                                                    на 2013-2015 годы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03.12.2012 № 4171-НПА) </t>
    </r>
  </si>
  <si>
    <t xml:space="preserve">Управление жизнеобеспе-чения </t>
  </si>
  <si>
    <r>
      <t xml:space="preserve">МП "Ритуальные услуги и похоронное дело на территории УГО                                                  на 2012-2015 годы"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(постановление от 03.07.2012 № 2035-НПА) </t>
    </r>
  </si>
  <si>
    <t xml:space="preserve">Управление градострои-тельства </t>
  </si>
  <si>
    <r>
      <t xml:space="preserve">МП"Обеспечение пожарной безопасности УГО на 2012-2015 годы"                                                         </t>
    </r>
    <r>
      <rPr>
        <b/>
        <i/>
        <sz val="12"/>
        <rFont val="Times New Roman"/>
        <family val="1"/>
      </rPr>
      <t xml:space="preserve">     </t>
    </r>
    <r>
      <rPr>
        <b/>
        <i/>
        <sz val="11"/>
        <rFont val="Times New Roman"/>
        <family val="1"/>
      </rPr>
      <t>(постановление от 24.10.2011 № 2796-НПА)</t>
    </r>
    <r>
      <rPr>
        <b/>
        <i/>
        <sz val="12"/>
        <rFont val="Times New Roman"/>
        <family val="1"/>
      </rPr>
      <t xml:space="preserve"> </t>
    </r>
  </si>
  <si>
    <r>
      <t xml:space="preserve">МП "Развитие  туризма на территории Уссурийского городского округа                                                  на 2013-2015 годы"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23.10.2013 № 3707-НПА) </t>
    </r>
  </si>
  <si>
    <r>
      <t xml:space="preserve">МП "Строительство жилья экономкласса на территории УГО на 2013-2015 годы"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06.03.2013 № 810-НПА)        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</t>
    </r>
  </si>
  <si>
    <r>
      <rPr>
        <b/>
        <sz val="12"/>
        <rFont val="Times New Roman"/>
        <family val="1"/>
      </rPr>
      <t xml:space="preserve">МП "Поддержка социально-ориентированных некоммерческих организаций на территории  УГО                                   на 2012-2015 годы"  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(постановление от 01.11.2011 № 2892-НПА)</t>
    </r>
    <r>
      <rPr>
        <b/>
        <i/>
        <sz val="11"/>
        <color indexed="57"/>
        <rFont val="Times New Roman"/>
        <family val="1"/>
      </rPr>
      <t xml:space="preserve"> </t>
    </r>
  </si>
  <si>
    <t>ВСЕГО по разделу I.</t>
  </si>
  <si>
    <t>ВСЕГО по разделу IV.</t>
  </si>
  <si>
    <r>
      <t xml:space="preserve">МП УГО "Об организации и проведении на территории УГО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                                                             в 2013-2015 годах"                                  </t>
    </r>
    <r>
      <rPr>
        <b/>
        <i/>
        <sz val="12"/>
        <rFont val="Times New Roman"/>
        <family val="1"/>
      </rPr>
      <t xml:space="preserve">                         </t>
    </r>
    <r>
      <rPr>
        <b/>
        <i/>
        <sz val="11"/>
        <rFont val="Times New Roman"/>
        <family val="1"/>
      </rPr>
      <t xml:space="preserve">(постановление от 31.10.2012 № 3784-НПА) </t>
    </r>
  </si>
  <si>
    <r>
      <rPr>
        <b/>
        <u val="single"/>
        <sz val="12"/>
        <color indexed="8"/>
        <rFont val="Times New Roman"/>
        <family val="1"/>
      </rPr>
      <t>РАЗДЕЛ II.</t>
    </r>
    <r>
      <rPr>
        <b/>
        <sz val="12"/>
        <color indexed="8"/>
        <rFont val="Times New Roman"/>
        <family val="1"/>
      </rPr>
      <t xml:space="preserve">   МУНИЦИПАЛЬНЫЕ ПРОГРАММЫ В СФЕРЕ СОЦИАЛЬНОЙ ПОДДЕРЖКИ НАСЕЛЕНИЯ</t>
    </r>
  </si>
  <si>
    <r>
      <t xml:space="preserve">"Повышение эффективности бюджетных расходов УГО на 2011-2015 годы"                                       </t>
    </r>
    <r>
      <rPr>
        <b/>
        <i/>
        <sz val="11"/>
        <rFont val="Times New Roman"/>
        <family val="1"/>
      </rPr>
      <t xml:space="preserve">(постановление от 10.06.2011 № 1441-НПА)  </t>
    </r>
    <r>
      <rPr>
        <b/>
        <i/>
        <sz val="12"/>
        <rFont val="Times New Roman"/>
        <family val="1"/>
      </rPr>
      <t xml:space="preserve"> </t>
    </r>
  </si>
  <si>
    <t xml:space="preserve">Объем финансирования,т.р. </t>
  </si>
  <si>
    <t>Критерии</t>
  </si>
  <si>
    <r>
      <rPr>
        <b/>
        <u val="single"/>
        <sz val="12"/>
        <color indexed="8"/>
        <rFont val="Times New Roman"/>
        <family val="1"/>
      </rPr>
      <t>РАЗДЕЛ    I.</t>
    </r>
    <r>
      <rPr>
        <b/>
        <sz val="12"/>
        <color indexed="8"/>
        <rFont val="Times New Roman"/>
        <family val="1"/>
      </rPr>
      <t xml:space="preserve">   МУНИЦИПАЛЬНЫЕ ПРОГРАММЫ В СФЕРЕ ЭКОНОМИКИ</t>
    </r>
  </si>
  <si>
    <r>
      <t xml:space="preserve">МП "Профилактика производственного травматизма, профессиональных заболеваний и улучшение условий труда в муниципальных учреждениях УГО и в администрации УГО на 2012-2015 годы"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14.11.2011 № 2971-НПА) </t>
    </r>
    <r>
      <rPr>
        <b/>
        <i/>
        <sz val="12"/>
        <rFont val="Times New Roman"/>
        <family val="1"/>
      </rPr>
      <t xml:space="preserve">   </t>
    </r>
  </si>
  <si>
    <r>
      <rPr>
        <b/>
        <u val="single"/>
        <sz val="12"/>
        <color indexed="8"/>
        <rFont val="Times New Roman"/>
        <family val="1"/>
      </rPr>
      <t>РАЗДЕЛ III.</t>
    </r>
    <r>
      <rPr>
        <b/>
        <sz val="12"/>
        <color indexed="8"/>
        <rFont val="Times New Roman"/>
        <family val="1"/>
      </rPr>
      <t xml:space="preserve">   МУНИЦИПАЛЬНЫЕ ПРОГРАММЫ В СФЕРЕ ОБЕСПЕЧЕНИЯ НАСЕЛЕНИЯ ДОСТУПНЫМ ЖИЛЬЁМ</t>
    </r>
  </si>
  <si>
    <r>
      <rPr>
        <b/>
        <u val="single"/>
        <sz val="12"/>
        <color indexed="8"/>
        <rFont val="Times New Roman"/>
        <family val="1"/>
      </rPr>
      <t xml:space="preserve">РАЗДЕЛ IV. </t>
    </r>
    <r>
      <rPr>
        <b/>
        <sz val="12"/>
        <color indexed="8"/>
        <rFont val="Times New Roman"/>
        <family val="1"/>
      </rPr>
      <t xml:space="preserve">   МУНИЦИПАЛЬНЫЕ ПРОГРАММЫ В СФЕРЕ ОБРАЗОВАНИЯ И МОЛОДЕЖНОЙ ПОЛИТИКИ, СПОРТА И ФИЗИЧЕСКОЙ КУЛЬТУРЫ,  КУЛЬТУРЫ</t>
    </r>
  </si>
  <si>
    <r>
      <t xml:space="preserve">МП "Развитие системы образования УГО на 2013-2015 годы"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01.11.2012 № 3848-НПА)    </t>
    </r>
    <r>
      <rPr>
        <b/>
        <sz val="11"/>
        <rFont val="Times New Roman"/>
        <family val="1"/>
      </rPr>
      <t xml:space="preserve"> </t>
    </r>
  </si>
  <si>
    <r>
      <rPr>
        <b/>
        <u val="single"/>
        <sz val="12"/>
        <color indexed="8"/>
        <rFont val="Times New Roman"/>
        <family val="1"/>
      </rPr>
      <t>РАЗДЕЛ V.</t>
    </r>
    <r>
      <rPr>
        <b/>
        <sz val="12"/>
        <color indexed="8"/>
        <rFont val="Times New Roman"/>
        <family val="1"/>
      </rPr>
      <t xml:space="preserve">   МУНИЦИПАЛЬНЫЕ ПРОГРАММЫ В СФЕРЕ ЖИЛИЩНО-КОММУНАЛЬНОГО ХОЗЯЙСТВА</t>
    </r>
  </si>
  <si>
    <t xml:space="preserve">Информационно- аналити-ческое управление </t>
  </si>
  <si>
    <r>
      <t xml:space="preserve">МП "Повышение качества и доступности предоставления государственных и муниципальных услуг в УГО на 2013-2015 годы"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26.07.2013 № 2761-НПА) </t>
    </r>
  </si>
  <si>
    <t>ВСЕГО по разделу V.</t>
  </si>
  <si>
    <t xml:space="preserve"> ориентированных некоммерческих организаций</t>
  </si>
  <si>
    <t>ВСЕГО по разделу II.</t>
  </si>
  <si>
    <t>ВСЕГО по разделу VI.</t>
  </si>
  <si>
    <t>ВСЕГО по разделу VII.</t>
  </si>
  <si>
    <t xml:space="preserve">Отчет о ходе реализации </t>
  </si>
  <si>
    <t>Показатели ожидаемых результатов</t>
  </si>
  <si>
    <t>В С Е Г О  по окончившим реализацию МП:</t>
  </si>
  <si>
    <t>За весь период реализации Программы</t>
  </si>
  <si>
    <r>
      <t xml:space="preserve">МП "Охрана окружающей среды УГО на 2011-2015 годы"  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24.02.2011 № 443-НПА) </t>
    </r>
    <r>
      <rPr>
        <b/>
        <i/>
        <sz val="12"/>
        <rFont val="Times New Roman"/>
        <family val="1"/>
      </rPr>
      <t xml:space="preserve"> </t>
    </r>
  </si>
  <si>
    <t>прекратила действие постановлением администрации УГО от 05.11.2015 г №  2934-НПА</t>
  </si>
  <si>
    <r>
      <t xml:space="preserve">МП "Уссурийские дороги                                            на 2012-2015 годы"                                                  </t>
    </r>
    <r>
      <rPr>
        <b/>
        <i/>
        <sz val="11"/>
        <rFont val="Times New Roman"/>
        <family val="1"/>
      </rPr>
      <t xml:space="preserve">(постановление от 08.12.2011 № 3153-НПА) </t>
    </r>
  </si>
  <si>
    <t xml:space="preserve">МКУ УГО "Управление по делам ГО и ЧС" </t>
  </si>
  <si>
    <t>федеральный бюджет</t>
  </si>
  <si>
    <t>краевой бюджет</t>
  </si>
  <si>
    <t>местный бюджет</t>
  </si>
  <si>
    <t>внебюджетные источники</t>
  </si>
  <si>
    <t>Фактически освоено за весь период реализации</t>
  </si>
  <si>
    <t xml:space="preserve">1. Снизить к 2015 году общее количество пожаров и ущерба от них на 9,0%, в жилом секторе на 15,0%, в учреждениях образования, социальной защиты и других объектах с массовым пребыванием людей на 30,0% к показателю 2010 года;                                                                      2. Снизить к 2015 году количество погибших и получивших травмы в результате пожаров на 9,0% к показателю 2010 года;                                                                                                                            3. Довести к 2015 году обеспеченность муниципальных учреждений современными средствами связи, обнаружения, тушения пожаров, системами оповещения, индивидуальной защиты и эвакуации до 80-95%;                                                                                                                4. Обеспечить 100,0% охват обучения населения  Уссурийского городского округа мерам пожарной безопасности                                                                 </t>
  </si>
  <si>
    <t xml:space="preserve"> 1. Обеспеченнность территории Уссурийского городского округа схемами теплоснабжения, планировки для газораспределительной сети Уссурийского гоодского округа к 2016 году.                                                                                        2.Обеспеченнность застроенной и подлежащей застройке территории Уссурийского городского округа документацией по планировке на территории   до 1 января 2016 года на 45,5%.         </t>
  </si>
  <si>
    <t>1. Увеличение количества объектов туристической инфаструктуры за период 2013-2015 годов на 1,7%;                                                                                                                                           2. Увеличение количества специалистов, прошедших обучение на семинарах, курсах повышения квалификации в области туризма к 2015 году на 19,2%;                                         3. Увеличение количества мероприятий событийного туризма, проводимых на территории Уссурийского городского округа к 2015 году на 16,6%;                                                      4. Увеличение количества туристических маршрутов на территории Уссурийского городского округа за период 2013-2015 годов на 11,7%.</t>
  </si>
  <si>
    <t>1. Увеличение численности населения Уссурийского городского округа, систематически занимающегося физической культурой и массовым спортом за весь период реализации программы к 2015 году на 24,1% в сравнении с показателем 2011 года;                                                                                                                                             2. увеличение обеспеченности населения Уссурийского городского округа спортивными залами  за весь период реализации пррограммы к 2015 году на 4,24% в сравнении с показателем 2011 года;                                                                                               3. увеличение численности победителей  и призеров краевых, региональных, всероссийских соревнований за весь период реализации программы к 2015 году на 7,6% в сравнении споказателем 2011 года;                                                                                  4. увеличение численности спортсменов Уссурийского городского округа, выполнивших массовые спортивные разряды за весь период реализации программы к 2015 году на 8,6% в сравнении с показателем 2011 года</t>
  </si>
  <si>
    <t xml:space="preserve">1. Уровень удовлетворенности получателей муниципальных услуг к 2015 году - не менее 90%;
2. Снижение жалоб со стороны получателей муниципальной услуги к 2015 году - на 50%;
3. Доля заявителей, использующих механизм получения муниципальных услуг в электронной форме, к 2015 году - не менее 40% от общего количества заявителей;
4. Снижение среднего числа обращений получателей муниципальных услуг в орган местного самоуправления (многофункциональный центр) для получения одной муниципальной услуги, к 2015 году - до 2 раз
</t>
  </si>
  <si>
    <t>1. схема теплоснабжения разработана и утверждена пост. адм. УГО от 13.05.2013 № 1715.                   2. 45,76%</t>
  </si>
  <si>
    <t xml:space="preserve">1.проектирование объекта похоронного назначения общей площадью 40,0 га (в том числе одной печи и колумбария, а также современных сооружений похоронного назначения, удовлетворяющих запросы и требования всех социальных групп населения и религиозных конфессий), что способствует увеличению площадей захоронения и внедрению процесса кремации в сферу похоронного дела Уссурийского городского округа, как прогрессивной меры сохранения свободных земельных участков на кладбищах, занимаемых под захоронения безродных и невостребованных трупов и социальных захоронений;
2.соответствие действующим стандартам мест стихийных захоронений, в результате чего решится вопрос создания при существующей среднестатистической потребности в местах захоронения, резерв свободных земельных ресурсов для нужд похоронного дела;
3. соблюдение надлежащего содержания и благоустройства кладбищ в соответствии с санитарно-техническим нормами, в том числе наличие ограждения и сетей электроснабжения, туалетов и бытовых помещений, урн и контейнеров, а также площадок для их установки, озеленения территории;
4. повышение удовлетворенности качеством предоставляемых услуг до 5%.
</t>
  </si>
  <si>
    <t xml:space="preserve">1. Увеличение доли расходов местного бюджета, формируемых в рамках муниципальных и ведомственных целевых программ в общем объеме расходов бюджета, без учета субвенций на исполнение делегируемых полномочий, к уровню 2010 года не менее чем на 100%;
2. Рост поступления доходов бюджета Уссурийского городского округа по местным налогам к уровню 2010 года не менее чем на 60%;
3. Сокращение численности муниципальных служащих отраслевых (функциональных) и территориальных органов администрации Уссурийского городского округа к уровню 2010 года на 10%;
4. Отсутствие неэффективных расходов бюджета Уссурийского городского округа;
5. Доля муниципальных учреждений, охваченных комплексными ревизиями финансово-хозяйственной деятельности к общему числу муниципальных учреждений - 100%;
6. Доля функций по исполнению бюджета, формированию бюджетной отчетности, осуществляемых через автоматизированную информационную систему управления бюджетными средствами, к общему числу функций по исполнению бюджета, формированию бюджетной отчетности - 100%;
7. Доля муниципальных услуг, имеющих стандарты качества (требования к качеству), к общему числу муниципальных услуг не менее 80%.
</t>
  </si>
  <si>
    <t>1.увеличить число активных социально ориентированных некоммерческих организаций:
в 2012 г. - на 5% к показателям 2011 г.;
в 2013 г. - на 7% к показателям 2012 г.;
в 2014 г. - на 10% к показателям 2013 г.;
в 2015 г. - на 12% к показателям 2014 г.;
2. увеличить количество жителей Уссурийского городского округа, получивших социальную поддержку, от деятельности социально ориентированных некоммерческих организаций:
в 2012 г. - на 5% к показателям 2011 г.;
в 2013 г. - на 7% к показателям 2012 г.;
в 2014 г. - на 10% к показателям 2013 г.;
в 2015 г. - на 12% к показателям 2014 г.;
3.увеличить число социальных проектов некоммерческих организаций:
в 2012 г. - до 5;
в 2013 г. - до 8;
в 2014 г. - до 10;
в 2015 г. - до 15.</t>
  </si>
  <si>
    <t>1. Увеличить процент муниципальных учреждений, внедривших системы управления охраной труда в соответствии с действующими стандартами на 20,0% к 2016 году;                                                                                                                    2. Увеличить в муниципальных учреждениях и в админеистрации Уссурийского городского округа к 2016 году количество рабочих мест, прошедших специальную оценку условий труда до 1250;                                                                                                           3. провести обучение 60 человек по охране труда в специализированных учебных центрах в муниципальных учреждениях и в администрации Уссурийского городского округа к 2016 году;                                                                                                      4. снизить уровень производственного травматизма работников в муниципальных учреждениях и в администрации Уссурийского городского округа на 5,0%;                                                                                                                 5. увеличить процент муниципальных учре5ждений, зарегистрировавших в уведомительном порядке коллективные договоры содержащие раздел по охране труда, соглашения по охране труда на 20,0% к 2016 году</t>
  </si>
  <si>
    <t>1. Доля несовершеннолетних, принимающих участие во временных работах, от общего числа подростков в возрасте от 14 до 18 лет, обратившихся за услугой в службу занятости - 80,0% ежегодно.                                                                                               2. Доля граждан, принимающих участие в общественных работах, от общего числа обратившихся за услугой в службу занятост - 50,0% ежегодно.</t>
  </si>
  <si>
    <t xml:space="preserve">1.Уменьшить объем отходов, размещенных в окружающей природной среде, к 2015 году на 10 тыс. куб. м.                                                                   2.Снизить выбросы загрязняющих веществ  в  атмосферу  к  2015 году на 2% от уровня 2011 года.
3.Увеличить количество высаженных деревьев и  кустарников  на 10 тыс. ед.
4. Увеличить количество учащихся, привлеченных в  деятельность  по охране окружающей среды, к 2015 году на  10%  от  уровня   2011 года
</t>
  </si>
  <si>
    <r>
      <rPr>
        <b/>
        <u val="single"/>
        <sz val="12"/>
        <color indexed="8"/>
        <rFont val="Times New Roman"/>
        <family val="1"/>
      </rPr>
      <t>РАЗДЕЛ VI.</t>
    </r>
    <r>
      <rPr>
        <b/>
        <sz val="12"/>
        <color indexed="8"/>
        <rFont val="Times New Roman"/>
        <family val="1"/>
      </rPr>
      <t xml:space="preserve">    МУНИЦИПАЛЬНЫЕ ПРОГРАММЫ В СФЕРЕ БЕЗОПАСНОСТИ И ПРАВООХРАНИТЕЛЬНОЙ ДЕЯТЕЛЬНОСТИ</t>
    </r>
  </si>
  <si>
    <t xml:space="preserve">Ожидаемые конечные результаты, утвержденные на срок реализации программы., ед.изм. </t>
  </si>
  <si>
    <t xml:space="preserve">Ожидаемые конечные результаты, фактически достигнутые </t>
  </si>
  <si>
    <t>Оценка  эффективности реализации программы</t>
  </si>
  <si>
    <t>% освоения за  период реализации</t>
  </si>
  <si>
    <t>1. 0%                                  2. 0%                                                      3. 69,66%</t>
  </si>
  <si>
    <t>1. 109,8%                  2. 54,3%                        3. 118,9%                       4. 100,0%</t>
  </si>
  <si>
    <t xml:space="preserve">1.Увеличить протяженность улично-дорожной сети с твердым покрытием на 20 км ежегодно, довести долю улично-дорожной сети с твердым покрытием с 51% в 2010 году до 72% к 2016 году;
2.Увеличить с 50% до 100% уровень содержания автомобильных дорог и сооружений на них в соответствии с правилами содержания.
3.Повысить безопасность дорожного движения в результате проведения мероприятий по обеспечению необходимого транспортно-эксплуатационного состояния автомобильных дорог общего пользования местного значения, снизить количество ДТП на 25% (в ходе реализации программы планируется выполнять работы в соответствии с требованиями СНиП 2.05.02.-85; всего на 473,8 км автомобильных дорог, существующих на 1 января 2011 года);
4.Разместить 90% парка индивидуальных средств автомототранспорта на парковочных площадях для временного хранения автомобилей в селитебных и примыкающих к ним производственных территориях, и 10% парка округа на парковочных площадях для временного хранения автомобилей. (В соответствии с рекомендациями СНиП 2.07.01-89;
5.Повысить уровень благоустройства за счет приведения технико-эксплуатационного состояния дворовых территорий многоквартирных домов, проездов к дворовым территориям многоквартирных домов к нормативным требованиям на 1,53% от общего количества дворовых территорий, проездов к дворовым территориям, требующих ремонта.
</t>
  </si>
  <si>
    <t>100% (эффективна)</t>
  </si>
  <si>
    <t>100,0% (эффективна)</t>
  </si>
  <si>
    <t>100,0%  (эффективна)</t>
  </si>
  <si>
    <t>1. 31,4%                         2. 2727 мест                                 3. 61 чел.                       4. 0%                                 5. 0%</t>
  </si>
  <si>
    <t>92,54% (эффективность на уровне)</t>
  </si>
  <si>
    <t>1. 95,9%                     2. 57,0%</t>
  </si>
  <si>
    <t xml:space="preserve">1. Увеличение доли объектов культурного наследия, находящегося в реестре муниципальной собственности, в срок до 2015 года с 13,67% до 16,19% от общего количества объектов культурного наследия на территории Уссурийского городского округа.                                                                                                                             2. Уменьшение доли бесхозяйственных объектов культурного наследия на территории Уссурийского городского округа в срок до 2015 года с 18,35% до 15,83% от общего количества объектов культурного наследия на территории Уссурийского городского округа.                                                                          3. Увеличение доли паспортизированных объектов культурного наследия, находящихся в муниципальной собственности до 100%.
4. Увеличение доли отремонтированных, отреставрированных и благоустроенных объектов культурного наследия, находящихся в муниципальной собственности, в срок до 2015 года до 100%.
5. Увеличение доли разработанных проектов охранных зон объектов культурного наследия, находящихся в муниципальной собственности, в срок до 2015 года до 100%.
6. Увеличение количества изданий, популяризирующих объекты культурного наследия Уссурийского городского округа, на 4 единицы.
7. Увеличение доли объектов культурного наследия, включенных в туристические маршруты до 20,0%
</t>
  </si>
  <si>
    <t>98,5% (эффективность на уровне)</t>
  </si>
  <si>
    <t>75,9%  (эффективность на уровне)</t>
  </si>
  <si>
    <t xml:space="preserve">69,66% (не эффективна);  </t>
  </si>
  <si>
    <t xml:space="preserve">88,23% (эффективность на уровне) </t>
  </si>
  <si>
    <t>95,8% (эффективность на уровне)</t>
  </si>
  <si>
    <t xml:space="preserve">муниципальных программ Уссурийского городского округа, окончивших реализацию в 2015 году </t>
  </si>
  <si>
    <r>
      <rPr>
        <b/>
        <u val="single"/>
        <sz val="12"/>
        <color indexed="8"/>
        <rFont val="Times New Roman"/>
        <family val="1"/>
      </rPr>
      <t xml:space="preserve">РАЗДЕЛ VII. </t>
    </r>
    <r>
      <rPr>
        <b/>
        <sz val="12"/>
        <color indexed="8"/>
        <rFont val="Times New Roman"/>
        <family val="1"/>
      </rPr>
      <t xml:space="preserve">   ПРОЧИЕ  МУНИЦИПАЛЬНЫЕ ПРОГРАММЫ </t>
    </r>
  </si>
  <si>
    <t>1. 1,7%                          2. 19,2%                                               3. 16,6%                                            4. 11,7%</t>
  </si>
  <si>
    <t>1. 12,0%                            2. 12,0%                            3. 15,0 %</t>
  </si>
  <si>
    <t xml:space="preserve">проверка </t>
  </si>
  <si>
    <t>1. 103,0%                                          2. 108,0%                                     3. 112,0%                                4. нет                                           5. 145,0%                                              6. 100,0%                                                7. 117,0%</t>
  </si>
  <si>
    <t>1. 8,51тыс. куб. м                                                         2. нет данных за 2015 год                                                   3. 2838 ед.                                  4. 10,0%</t>
  </si>
  <si>
    <t xml:space="preserve"> 1. 38,3%                              2. 40,5%                              3. 162,0%                            4. 11,2%</t>
  </si>
  <si>
    <t xml:space="preserve">1.Увеличение количества учащихся, приходящихся на 1 компьютер до 18 человек;
2. Увеличение показателя удовлетворенности населения качеством дошкольного образования до 60%;
увеличение показателя удовлетворенности населения качеством общего образования до 60%;.                                                                                                                                                  увеличение показателя удовлетворенности населения качеством дополнительного образования до 55%;
3.Снижение доли детей в возрасте 1 - 6 лет, состоящих на учете для определения в дошкольные образовательные учреждения, до 28%;
4.Увеличение коэффициента посещаемости детей в дошкольных учреждениях до 85%;                                                                                                                                                                   5. Увеличение доли детей первой и второй групп здоровья в общей численности, .обучающихся в образовательных учреждениях до 87%;
6.Увеличение охвата детей, организованными формами отдыха и оздоровления до 90%;
7.Увеличение доли педагогов, имеющих первую и высшую квалификационные категории до 60%.                                                                                                                                            8. Увеличение доли педагогов образовательных учреждений имеющих стаж педагогической работы до 5 лет в общей численности педагогов до 20,0%
</t>
  </si>
  <si>
    <t>100,0% - (эффективность на уровне)</t>
  </si>
  <si>
    <t xml:space="preserve"> 1. 11 чел.             2. -83,7%            -82,1%                                   - 85,6%                                           3. 25,3%                                           4. 87,4%                                         5. 88,9%                                                 6. 94,5%                    7. 52,0%                               8. 20,0%</t>
  </si>
  <si>
    <t>1. 16,19%                 2. 15,83%                        3. 30,0 %                           4. 100,0%                         5. 100,0 %                        6. 4 ед.                                 7. 25,0%</t>
  </si>
  <si>
    <t xml:space="preserve"> 1. рост на 1,6%                          2. снижение на 35,7%                        3. 87,0%                                     4. 100,0%          </t>
  </si>
  <si>
    <t xml:space="preserve">В настоящее время проводится комплексная оценка эффективности реализации мероприятий муниципальной программы за 2015 год в ввиду отсутствия взаимосвязи с ожидаемыми конечными результатами </t>
  </si>
  <si>
    <t>100,0% - (эффективна)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</si>
</sst>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0"/>
    <numFmt numFmtId="168" formatCode="0.000000"/>
    <numFmt numFmtId="169" formatCode="0.00000"/>
    <numFmt numFmtId="170" formatCode="0.0000"/>
    <numFmt numFmtId="171" formatCode="#,##0.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.000_р_._-;\-* #,##0.000_р_._-;_-* &quot;-&quot;???_р_._-;_-@_-"/>
    <numFmt numFmtId="176" formatCode="0.00000000"/>
    <numFmt numFmtId="177" formatCode="0.0000000000"/>
    <numFmt numFmtId="178" formatCode="0.00000000000"/>
    <numFmt numFmtId="179" formatCode="0.000000000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  <numFmt numFmtId="190" formatCode="_-* #,##0.0000000000_р_._-;\-* #,##0.0000000000_р_._-;_-* &quot;-&quot;??_р_._-;_-@_-"/>
    <numFmt numFmtId="191" formatCode="_-* #,##0.00000000000_р_._-;\-* #,##0.00000000000_р_._-;_-* &quot;-&quot;??_р_._-;_-@_-"/>
    <numFmt numFmtId="192" formatCode="_-* #,##0.0_р_._-;\-* #,##0.0_р_._-;_-* &quot;-&quot;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57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7"/>
      <name val="Times New Roman"/>
      <family val="1"/>
    </font>
    <font>
      <b/>
      <sz val="12"/>
      <color indexed="44"/>
      <name val="Times New Roman"/>
      <family val="1"/>
    </font>
    <font>
      <sz val="22"/>
      <color indexed="29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6" tint="-0.24997000396251678"/>
      <name val="Times New Roman"/>
      <family val="1"/>
    </font>
    <font>
      <b/>
      <sz val="12"/>
      <color theme="3" tint="0.5999900102615356"/>
      <name val="Times New Roman"/>
      <family val="1"/>
    </font>
    <font>
      <sz val="22"/>
      <color theme="5" tint="0.5999900102615356"/>
      <name val="Times New Roman"/>
      <family val="1"/>
    </font>
    <font>
      <sz val="11"/>
      <color theme="1"/>
      <name val="Times New Roman"/>
      <family val="1"/>
    </font>
    <font>
      <b/>
      <sz val="12"/>
      <color theme="4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3" fontId="3" fillId="34" borderId="10" xfId="60" applyFont="1" applyFill="1" applyBorder="1" applyAlignment="1">
      <alignment horizontal="center" vertical="center" wrapText="1"/>
    </xf>
    <xf numFmtId="43" fontId="3" fillId="34" borderId="10" xfId="60" applyFont="1" applyFill="1" applyBorder="1" applyAlignment="1">
      <alignment horizontal="center" wrapText="1"/>
    </xf>
    <xf numFmtId="43" fontId="10" fillId="0" borderId="10" xfId="6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3" fontId="4" fillId="34" borderId="10" xfId="6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43" fontId="4" fillId="0" borderId="10" xfId="60" applyFont="1" applyFill="1" applyBorder="1" applyAlignment="1">
      <alignment horizontal="center" wrapText="1"/>
    </xf>
    <xf numFmtId="43" fontId="4" fillId="34" borderId="10" xfId="6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65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wrapText="1"/>
    </xf>
    <xf numFmtId="43" fontId="3" fillId="33" borderId="16" xfId="6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43" fontId="20" fillId="0" borderId="15" xfId="6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43" fontId="4" fillId="33" borderId="10" xfId="60" applyNumberFormat="1" applyFont="1" applyFill="1" applyBorder="1" applyAlignment="1">
      <alignment horizontal="right" vertical="center" wrapText="1"/>
    </xf>
    <xf numFmtId="43" fontId="4" fillId="0" borderId="10" xfId="60" applyNumberFormat="1" applyFont="1" applyFill="1" applyBorder="1" applyAlignment="1">
      <alignment horizontal="right"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43" fontId="20" fillId="33" borderId="10" xfId="60" applyNumberFormat="1" applyFont="1" applyFill="1" applyBorder="1" applyAlignment="1">
      <alignment horizontal="right" vertical="center" wrapText="1"/>
    </xf>
    <xf numFmtId="43" fontId="13" fillId="34" borderId="10" xfId="60" applyFont="1" applyFill="1" applyBorder="1" applyAlignment="1">
      <alignment horizontal="right" vertical="center" wrapText="1"/>
    </xf>
    <xf numFmtId="43" fontId="3" fillId="0" borderId="10" xfId="60" applyFont="1" applyBorder="1" applyAlignment="1">
      <alignment horizontal="right" vertical="center" wrapText="1"/>
    </xf>
    <xf numFmtId="43" fontId="10" fillId="0" borderId="10" xfId="60" applyFont="1" applyFill="1" applyBorder="1" applyAlignment="1">
      <alignment horizontal="right" vertical="center" wrapText="1"/>
    </xf>
    <xf numFmtId="43" fontId="4" fillId="0" borderId="10" xfId="60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164" fontId="65" fillId="0" borderId="11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164" fontId="6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3" fontId="4" fillId="33" borderId="10" xfId="60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3" fontId="4" fillId="34" borderId="10" xfId="60" applyFont="1" applyFill="1" applyBorder="1" applyAlignment="1">
      <alignment horizontal="right" vertical="center" wrapText="1"/>
    </xf>
    <xf numFmtId="43" fontId="3" fillId="34" borderId="10" xfId="6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9" fillId="0" borderId="11" xfId="0" applyFont="1" applyFill="1" applyBorder="1" applyAlignment="1">
      <alignment vertical="top" wrapText="1"/>
    </xf>
    <xf numFmtId="43" fontId="4" fillId="0" borderId="10" xfId="0" applyNumberFormat="1" applyFont="1" applyFill="1" applyBorder="1" applyAlignment="1">
      <alignment horizontal="right" vertical="center" wrapText="1"/>
    </xf>
    <xf numFmtId="43" fontId="4" fillId="34" borderId="10" xfId="60" applyNumberFormat="1" applyFont="1" applyFill="1" applyBorder="1" applyAlignment="1">
      <alignment horizontal="right" vertical="center" wrapText="1"/>
    </xf>
    <xf numFmtId="43" fontId="3" fillId="34" borderId="10" xfId="60" applyNumberFormat="1" applyFont="1" applyFill="1" applyBorder="1" applyAlignment="1">
      <alignment horizontal="right" wrapText="1"/>
    </xf>
    <xf numFmtId="43" fontId="3" fillId="0" borderId="10" xfId="0" applyNumberFormat="1" applyFont="1" applyBorder="1" applyAlignment="1">
      <alignment horizontal="right" wrapText="1"/>
    </xf>
    <xf numFmtId="43" fontId="4" fillId="0" borderId="10" xfId="60" applyNumberFormat="1" applyFont="1" applyFill="1" applyBorder="1" applyAlignment="1">
      <alignment horizontal="right" wrapText="1"/>
    </xf>
    <xf numFmtId="43" fontId="10" fillId="0" borderId="10" xfId="60" applyNumberFormat="1" applyFont="1" applyFill="1" applyBorder="1" applyAlignment="1">
      <alignment horizontal="right" wrapText="1"/>
    </xf>
    <xf numFmtId="43" fontId="4" fillId="0" borderId="10" xfId="0" applyNumberFormat="1" applyFont="1" applyFill="1" applyBorder="1" applyAlignment="1">
      <alignment horizontal="right" wrapText="1"/>
    </xf>
    <xf numFmtId="43" fontId="4" fillId="34" borderId="10" xfId="60" applyNumberFormat="1" applyFont="1" applyFill="1" applyBorder="1" applyAlignment="1">
      <alignment horizontal="right" wrapText="1"/>
    </xf>
    <xf numFmtId="43" fontId="2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164" fontId="65" fillId="0" borderId="10" xfId="0" applyNumberFormat="1" applyFont="1" applyFill="1" applyBorder="1" applyAlignment="1">
      <alignment horizontal="center" vertical="center" wrapText="1"/>
    </xf>
    <xf numFmtId="164" fontId="6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164" fontId="65" fillId="0" borderId="12" xfId="0" applyNumberFormat="1" applyFont="1" applyFill="1" applyBorder="1" applyAlignment="1">
      <alignment horizontal="right" vertical="center" wrapText="1"/>
    </xf>
    <xf numFmtId="164" fontId="65" fillId="0" borderId="18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top" wrapText="1"/>
    </xf>
    <xf numFmtId="164" fontId="65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top" wrapText="1"/>
    </xf>
    <xf numFmtId="164" fontId="65" fillId="0" borderId="16" xfId="0" applyNumberFormat="1" applyFont="1" applyFill="1" applyBorder="1" applyAlignment="1">
      <alignment horizontal="right" vertical="center" wrapText="1"/>
    </xf>
    <xf numFmtId="164" fontId="65" fillId="0" borderId="19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right" vertical="center" wrapText="1"/>
    </xf>
    <xf numFmtId="164" fontId="10" fillId="0" borderId="19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left" vertical="top" wrapText="1"/>
    </xf>
    <xf numFmtId="0" fontId="4" fillId="12" borderId="21" xfId="0" applyFont="1" applyFill="1" applyBorder="1" applyAlignment="1">
      <alignment horizontal="left" vertical="top" wrapText="1"/>
    </xf>
    <xf numFmtId="0" fontId="18" fillId="12" borderId="20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top" wrapText="1"/>
    </xf>
    <xf numFmtId="0" fontId="9" fillId="12" borderId="21" xfId="0" applyFont="1" applyFill="1" applyBorder="1" applyAlignment="1">
      <alignment horizontal="center" vertical="top" wrapText="1"/>
    </xf>
    <xf numFmtId="0" fontId="4" fillId="12" borderId="21" xfId="0" applyFont="1" applyFill="1" applyBorder="1" applyAlignment="1">
      <alignment vertical="top" wrapText="1"/>
    </xf>
    <xf numFmtId="0" fontId="2" fillId="12" borderId="20" xfId="0" applyFont="1" applyFill="1" applyBorder="1" applyAlignment="1">
      <alignment vertical="top" wrapText="1"/>
    </xf>
    <xf numFmtId="0" fontId="2" fillId="12" borderId="13" xfId="0" applyFont="1" applyFill="1" applyBorder="1" applyAlignment="1">
      <alignment vertical="top" wrapText="1"/>
    </xf>
    <xf numFmtId="0" fontId="8" fillId="12" borderId="16" xfId="0" applyFont="1" applyFill="1" applyBorder="1" applyAlignment="1">
      <alignment vertical="top" wrapText="1"/>
    </xf>
    <xf numFmtId="164" fontId="10" fillId="12" borderId="16" xfId="0" applyNumberFormat="1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vertical="top" wrapText="1"/>
    </xf>
    <xf numFmtId="0" fontId="4" fillId="12" borderId="19" xfId="0" applyFont="1" applyFill="1" applyBorder="1" applyAlignment="1">
      <alignment vertical="top" wrapText="1"/>
    </xf>
    <xf numFmtId="0" fontId="8" fillId="12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left" vertical="center" wrapText="1"/>
    </xf>
    <xf numFmtId="43" fontId="20" fillId="12" borderId="10" xfId="60" applyNumberFormat="1" applyFont="1" applyFill="1" applyBorder="1" applyAlignment="1">
      <alignment horizontal="right" vertical="center" wrapText="1"/>
    </xf>
    <xf numFmtId="2" fontId="4" fillId="12" borderId="10" xfId="0" applyNumberFormat="1" applyFont="1" applyFill="1" applyBorder="1" applyAlignment="1">
      <alignment horizontal="right" vertical="center" wrapText="1"/>
    </xf>
    <xf numFmtId="0" fontId="2" fillId="12" borderId="10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43" fontId="20" fillId="34" borderId="10" xfId="60" applyNumberFormat="1" applyFont="1" applyFill="1" applyBorder="1" applyAlignment="1">
      <alignment horizontal="right" vertical="center" wrapText="1"/>
    </xf>
    <xf numFmtId="4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top" wrapText="1"/>
    </xf>
    <xf numFmtId="43" fontId="20" fillId="34" borderId="16" xfId="60" applyNumberFormat="1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center" vertical="top" wrapText="1"/>
    </xf>
    <xf numFmtId="0" fontId="4" fillId="12" borderId="16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10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164" fontId="10" fillId="12" borderId="0" xfId="0" applyNumberFormat="1" applyFont="1" applyFill="1" applyBorder="1" applyAlignment="1">
      <alignment horizontal="right" vertical="center" wrapText="1"/>
    </xf>
    <xf numFmtId="164" fontId="10" fillId="12" borderId="10" xfId="0" applyNumberFormat="1" applyFont="1" applyFill="1" applyBorder="1" applyAlignment="1">
      <alignment horizontal="right" vertical="center" wrapText="1"/>
    </xf>
    <xf numFmtId="164" fontId="10" fillId="34" borderId="10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164" fontId="10" fillId="34" borderId="16" xfId="0" applyNumberFormat="1" applyFont="1" applyFill="1" applyBorder="1" applyAlignment="1">
      <alignment horizontal="right" vertical="center" wrapText="1"/>
    </xf>
    <xf numFmtId="164" fontId="10" fillId="34" borderId="19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2" fontId="4" fillId="12" borderId="15" xfId="0" applyNumberFormat="1" applyFont="1" applyFill="1" applyBorder="1" applyAlignment="1">
      <alignment horizontal="right" vertical="center" wrapText="1"/>
    </xf>
    <xf numFmtId="43" fontId="4" fillId="12" borderId="21" xfId="6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vertical="top" wrapText="1"/>
    </xf>
    <xf numFmtId="2" fontId="10" fillId="0" borderId="19" xfId="0" applyNumberFormat="1" applyFont="1" applyFill="1" applyBorder="1" applyAlignment="1">
      <alignment horizontal="right" vertical="center" wrapText="1"/>
    </xf>
    <xf numFmtId="164" fontId="10" fillId="0" borderId="12" xfId="0" applyNumberFormat="1" applyFont="1" applyFill="1" applyBorder="1" applyAlignment="1">
      <alignment horizontal="right" vertical="center" wrapText="1"/>
    </xf>
    <xf numFmtId="164" fontId="10" fillId="0" borderId="18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43" fontId="22" fillId="3" borderId="10" xfId="60" applyNumberFormat="1" applyFont="1" applyFill="1" applyBorder="1" applyAlignment="1">
      <alignment horizontal="right" vertical="center" wrapText="1"/>
    </xf>
    <xf numFmtId="43" fontId="4" fillId="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3" fontId="8" fillId="0" borderId="10" xfId="60" applyNumberFormat="1" applyFont="1" applyFill="1" applyBorder="1" applyAlignment="1">
      <alignment horizontal="right" vertical="center" wrapText="1"/>
    </xf>
    <xf numFmtId="43" fontId="22" fillId="0" borderId="10" xfId="60" applyNumberFormat="1" applyFont="1" applyFill="1" applyBorder="1" applyAlignment="1">
      <alignment horizontal="right" vertical="center" wrapText="1"/>
    </xf>
    <xf numFmtId="43" fontId="2" fillId="0" borderId="0" xfId="0" applyNumberFormat="1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6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164" fontId="66" fillId="0" borderId="18" xfId="0" applyNumberFormat="1" applyFont="1" applyFill="1" applyBorder="1" applyAlignment="1">
      <alignment horizontal="center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3" fontId="66" fillId="0" borderId="15" xfId="60" applyFont="1" applyFill="1" applyBorder="1" applyAlignment="1">
      <alignment horizontal="center" vertical="center" wrapText="1"/>
    </xf>
    <xf numFmtId="43" fontId="66" fillId="0" borderId="23" xfId="6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6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60" zoomScaleNormal="84" zoomScalePageLayoutView="0" workbookViewId="0" topLeftCell="A1">
      <selection activeCell="A1" sqref="A1:I1"/>
    </sheetView>
  </sheetViews>
  <sheetFormatPr defaultColWidth="9.140625" defaultRowHeight="15"/>
  <cols>
    <col min="1" max="1" width="4.140625" style="1" customWidth="1"/>
    <col min="2" max="2" width="44.28125" style="1" customWidth="1"/>
    <col min="3" max="3" width="14.421875" style="1" customWidth="1"/>
    <col min="4" max="4" width="15.8515625" style="1" customWidth="1"/>
    <col min="5" max="5" width="16.57421875" style="1" customWidth="1"/>
    <col min="6" max="6" width="12.28125" style="1" customWidth="1"/>
    <col min="7" max="7" width="81.140625" style="1" customWidth="1"/>
    <col min="8" max="8" width="16.421875" style="1" customWidth="1"/>
    <col min="9" max="9" width="16.140625" style="1" customWidth="1"/>
    <col min="10" max="16384" width="9.140625" style="1" customWidth="1"/>
  </cols>
  <sheetData>
    <row r="1" spans="1:9" ht="20.25" customHeight="1">
      <c r="A1" s="201" t="s">
        <v>40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201" t="s">
        <v>85</v>
      </c>
      <c r="B2" s="201"/>
      <c r="C2" s="201"/>
      <c r="D2" s="201"/>
      <c r="E2" s="201"/>
      <c r="F2" s="201"/>
      <c r="G2" s="201"/>
      <c r="H2" s="201"/>
      <c r="I2" s="201"/>
    </row>
    <row r="3" spans="1:6" ht="14.25" customHeight="1">
      <c r="A3" s="239"/>
      <c r="B3" s="239"/>
      <c r="C3" s="239"/>
      <c r="D3" s="239"/>
      <c r="E3" s="239"/>
      <c r="F3" s="239"/>
    </row>
    <row r="4" spans="1:9" ht="15.7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5.75" customHeight="1">
      <c r="A5" s="205" t="s">
        <v>0</v>
      </c>
      <c r="B5" s="205" t="s">
        <v>1</v>
      </c>
      <c r="C5" s="238" t="s">
        <v>3</v>
      </c>
      <c r="D5" s="240" t="s">
        <v>25</v>
      </c>
      <c r="E5" s="240"/>
      <c r="F5" s="203" t="s">
        <v>26</v>
      </c>
      <c r="G5" s="203"/>
      <c r="H5" s="203"/>
      <c r="I5" s="203"/>
    </row>
    <row r="6" spans="1:9" ht="15.75" customHeight="1">
      <c r="A6" s="205"/>
      <c r="B6" s="205"/>
      <c r="C6" s="238"/>
      <c r="D6" s="238" t="s">
        <v>43</v>
      </c>
      <c r="E6" s="240" t="s">
        <v>52</v>
      </c>
      <c r="F6" s="204" t="s">
        <v>69</v>
      </c>
      <c r="G6" s="203" t="s">
        <v>41</v>
      </c>
      <c r="H6" s="203"/>
      <c r="I6" s="203"/>
    </row>
    <row r="7" spans="1:9" ht="123" customHeight="1">
      <c r="A7" s="205"/>
      <c r="B7" s="205"/>
      <c r="C7" s="238"/>
      <c r="D7" s="238"/>
      <c r="E7" s="240"/>
      <c r="F7" s="204"/>
      <c r="G7" s="5" t="s">
        <v>66</v>
      </c>
      <c r="H7" s="5" t="s">
        <v>67</v>
      </c>
      <c r="I7" s="5" t="s">
        <v>68</v>
      </c>
    </row>
    <row r="8" spans="1:9" ht="72.75" customHeight="1">
      <c r="A8" s="245" t="s">
        <v>27</v>
      </c>
      <c r="B8" s="246"/>
      <c r="C8" s="246"/>
      <c r="D8" s="246"/>
      <c r="E8" s="246"/>
      <c r="F8" s="246"/>
      <c r="G8" s="246"/>
      <c r="H8" s="246"/>
      <c r="I8" s="247"/>
    </row>
    <row r="9" spans="1:9" ht="100.5" customHeight="1">
      <c r="A9" s="90">
        <v>1</v>
      </c>
      <c r="B9" s="25" t="s">
        <v>17</v>
      </c>
      <c r="C9" s="74" t="s">
        <v>5</v>
      </c>
      <c r="D9" s="95"/>
      <c r="E9" s="91"/>
      <c r="F9" s="94"/>
      <c r="G9" s="192" t="s">
        <v>55</v>
      </c>
      <c r="H9" s="214" t="s">
        <v>87</v>
      </c>
      <c r="I9" s="193" t="s">
        <v>73</v>
      </c>
    </row>
    <row r="10" spans="1:9" ht="15.75">
      <c r="A10" s="90"/>
      <c r="B10" s="6" t="s">
        <v>2</v>
      </c>
      <c r="C10" s="96"/>
      <c r="D10" s="58">
        <f>D11+D12+D13</f>
        <v>2501.15</v>
      </c>
      <c r="E10" s="58">
        <f>E11+E12+E13</f>
        <v>2485.3</v>
      </c>
      <c r="F10" s="58">
        <f>F11+F12+F13</f>
        <v>99.36629150590728</v>
      </c>
      <c r="G10" s="192"/>
      <c r="H10" s="214"/>
      <c r="I10" s="194"/>
    </row>
    <row r="11" spans="1:9" ht="15.75">
      <c r="A11" s="90"/>
      <c r="B11" s="7" t="s">
        <v>48</v>
      </c>
      <c r="C11" s="96"/>
      <c r="D11" s="60"/>
      <c r="E11" s="61"/>
      <c r="F11" s="62"/>
      <c r="G11" s="192"/>
      <c r="H11" s="214"/>
      <c r="I11" s="194"/>
    </row>
    <row r="12" spans="1:9" ht="15.75">
      <c r="A12" s="90"/>
      <c r="B12" s="7" t="s">
        <v>49</v>
      </c>
      <c r="C12" s="98"/>
      <c r="D12" s="58"/>
      <c r="E12" s="58"/>
      <c r="F12" s="59"/>
      <c r="G12" s="192"/>
      <c r="H12" s="214"/>
      <c r="I12" s="194"/>
    </row>
    <row r="13" spans="1:9" ht="15.75">
      <c r="A13" s="90"/>
      <c r="B13" s="7" t="s">
        <v>50</v>
      </c>
      <c r="C13" s="96"/>
      <c r="D13" s="99">
        <v>2501.15</v>
      </c>
      <c r="E13" s="73">
        <v>2485.3</v>
      </c>
      <c r="F13" s="100">
        <f>SUM(E13/D13*100)</f>
        <v>99.36629150590728</v>
      </c>
      <c r="G13" s="192"/>
      <c r="H13" s="214"/>
      <c r="I13" s="194"/>
    </row>
    <row r="14" spans="1:9" ht="15.75">
      <c r="A14" s="90"/>
      <c r="B14" s="7" t="s">
        <v>51</v>
      </c>
      <c r="C14" s="96"/>
      <c r="D14" s="96"/>
      <c r="E14" s="97"/>
      <c r="F14" s="89"/>
      <c r="G14" s="192"/>
      <c r="H14" s="214"/>
      <c r="I14" s="195"/>
    </row>
    <row r="15" spans="1:9" ht="77.25">
      <c r="A15" s="90">
        <v>2</v>
      </c>
      <c r="B15" s="26" t="s">
        <v>9</v>
      </c>
      <c r="C15" s="185" t="s">
        <v>10</v>
      </c>
      <c r="D15" s="249"/>
      <c r="E15" s="249"/>
      <c r="F15" s="250"/>
      <c r="G15" s="192" t="s">
        <v>54</v>
      </c>
      <c r="H15" s="188" t="s">
        <v>58</v>
      </c>
      <c r="I15" s="214" t="s">
        <v>75</v>
      </c>
    </row>
    <row r="16" spans="1:9" ht="15.75">
      <c r="A16" s="90"/>
      <c r="B16" s="6" t="s">
        <v>2</v>
      </c>
      <c r="C16" s="186"/>
      <c r="D16" s="43">
        <f>D17+D18+D19+D20</f>
        <v>86141.34</v>
      </c>
      <c r="E16" s="40">
        <f>E17+E18+E19+E20</f>
        <v>81647.2</v>
      </c>
      <c r="F16" s="39">
        <f>E16/D16*100</f>
        <v>94.7828301719012</v>
      </c>
      <c r="G16" s="192"/>
      <c r="H16" s="189"/>
      <c r="I16" s="214"/>
    </row>
    <row r="17" spans="1:9" ht="15.75">
      <c r="A17" s="90"/>
      <c r="B17" s="7" t="s">
        <v>48</v>
      </c>
      <c r="C17" s="186"/>
      <c r="D17" s="40"/>
      <c r="E17" s="40"/>
      <c r="F17" s="39"/>
      <c r="G17" s="192"/>
      <c r="H17" s="189"/>
      <c r="I17" s="214"/>
    </row>
    <row r="18" spans="1:9" ht="15.75">
      <c r="A18" s="90"/>
      <c r="B18" s="7" t="s">
        <v>49</v>
      </c>
      <c r="C18" s="186"/>
      <c r="D18" s="40"/>
      <c r="E18" s="40"/>
      <c r="F18" s="39"/>
      <c r="G18" s="192"/>
      <c r="H18" s="189"/>
      <c r="I18" s="214"/>
    </row>
    <row r="19" spans="1:9" ht="15.75">
      <c r="A19" s="90"/>
      <c r="B19" s="7" t="s">
        <v>50</v>
      </c>
      <c r="C19" s="186"/>
      <c r="D19" s="10">
        <v>86141.34</v>
      </c>
      <c r="E19" s="41">
        <v>81647.2</v>
      </c>
      <c r="F19" s="39">
        <f>E19/D19*100</f>
        <v>94.7828301719012</v>
      </c>
      <c r="G19" s="192"/>
      <c r="H19" s="189"/>
      <c r="I19" s="214"/>
    </row>
    <row r="20" spans="1:9" ht="15.75">
      <c r="A20" s="110"/>
      <c r="B20" s="7" t="s">
        <v>51</v>
      </c>
      <c r="C20" s="248"/>
      <c r="D20" s="43"/>
      <c r="E20" s="42"/>
      <c r="F20" s="39"/>
      <c r="G20" s="192"/>
      <c r="H20" s="251"/>
      <c r="I20" s="214"/>
    </row>
    <row r="21" spans="1:9" ht="26.25" customHeight="1">
      <c r="A21" s="113"/>
      <c r="B21" s="132" t="s">
        <v>20</v>
      </c>
      <c r="C21" s="123"/>
      <c r="D21" s="127">
        <f>SUM(D10+D16)</f>
        <v>88642.48999999999</v>
      </c>
      <c r="E21" s="127">
        <f>SUM(E10+E16)</f>
        <v>84132.5</v>
      </c>
      <c r="F21" s="169">
        <f>E21/D21*100</f>
        <v>94.91215781506138</v>
      </c>
      <c r="G21" s="129"/>
      <c r="H21" s="130"/>
      <c r="I21" s="131"/>
    </row>
    <row r="22" spans="1:9" ht="15.75">
      <c r="A22" s="141"/>
      <c r="B22" s="7" t="s">
        <v>48</v>
      </c>
      <c r="C22" s="134"/>
      <c r="D22" s="135">
        <f>SUM(D11+D17)</f>
        <v>0</v>
      </c>
      <c r="E22" s="135">
        <f>SUM(E11+E17)</f>
        <v>0</v>
      </c>
      <c r="F22" s="39"/>
      <c r="G22" s="138"/>
      <c r="H22" s="139"/>
      <c r="I22" s="140"/>
    </row>
    <row r="23" spans="1:9" ht="15.75">
      <c r="A23" s="141"/>
      <c r="B23" s="7" t="s">
        <v>49</v>
      </c>
      <c r="C23" s="134"/>
      <c r="D23" s="135"/>
      <c r="E23" s="136"/>
      <c r="F23" s="137"/>
      <c r="G23" s="138"/>
      <c r="H23" s="139"/>
      <c r="I23" s="140"/>
    </row>
    <row r="24" spans="1:9" ht="15.75">
      <c r="A24" s="133"/>
      <c r="B24" s="7" t="s">
        <v>50</v>
      </c>
      <c r="C24" s="142"/>
      <c r="D24" s="143">
        <f>SUM(D13+D19)</f>
        <v>88642.48999999999</v>
      </c>
      <c r="E24" s="143">
        <f>SUM(E13+E19)</f>
        <v>84132.5</v>
      </c>
      <c r="F24" s="39">
        <f>E24/D24*100</f>
        <v>94.91215781506138</v>
      </c>
      <c r="G24" s="144"/>
      <c r="H24" s="145"/>
      <c r="I24" s="146"/>
    </row>
    <row r="25" spans="1:9" ht="15.75">
      <c r="A25" s="133"/>
      <c r="B25" s="7" t="s">
        <v>51</v>
      </c>
      <c r="C25" s="134"/>
      <c r="D25" s="135"/>
      <c r="E25" s="143"/>
      <c r="F25" s="137"/>
      <c r="G25" s="138"/>
      <c r="H25" s="139"/>
      <c r="I25" s="140"/>
    </row>
    <row r="26" spans="1:9" ht="15.75" customHeight="1">
      <c r="A26" s="260" t="s">
        <v>23</v>
      </c>
      <c r="B26" s="261"/>
      <c r="C26" s="261"/>
      <c r="D26" s="261"/>
      <c r="E26" s="261"/>
      <c r="F26" s="261"/>
      <c r="G26" s="261"/>
      <c r="H26" s="261"/>
      <c r="I26" s="261"/>
    </row>
    <row r="27" spans="1:9" s="2" customFormat="1" ht="246.75" customHeight="1">
      <c r="A27" s="231">
        <v>3</v>
      </c>
      <c r="B27" s="22" t="s">
        <v>19</v>
      </c>
      <c r="C27" s="185" t="s">
        <v>36</v>
      </c>
      <c r="D27" s="79"/>
      <c r="E27" s="79"/>
      <c r="F27" s="79"/>
      <c r="G27" s="264" t="s">
        <v>61</v>
      </c>
      <c r="H27" s="193" t="s">
        <v>88</v>
      </c>
      <c r="I27" s="214" t="s">
        <v>74</v>
      </c>
    </row>
    <row r="28" spans="1:9" s="2" customFormat="1" ht="17.25" customHeight="1">
      <c r="A28" s="231"/>
      <c r="B28" s="16" t="s">
        <v>2</v>
      </c>
      <c r="C28" s="186"/>
      <c r="D28" s="58">
        <f>D29+D30+D31</f>
        <v>3940</v>
      </c>
      <c r="E28" s="58">
        <f>E29+E30+E31</f>
        <v>3910</v>
      </c>
      <c r="F28" s="39">
        <f>E28/D28*100</f>
        <v>99.23857868020305</v>
      </c>
      <c r="G28" s="265"/>
      <c r="H28" s="194"/>
      <c r="I28" s="214"/>
    </row>
    <row r="29" spans="1:9" s="12" customFormat="1" ht="17.25" customHeight="1">
      <c r="A29" s="231"/>
      <c r="B29" s="7" t="s">
        <v>48</v>
      </c>
      <c r="C29" s="186"/>
      <c r="D29" s="60"/>
      <c r="E29" s="61"/>
      <c r="F29" s="39"/>
      <c r="G29" s="265"/>
      <c r="H29" s="194"/>
      <c r="I29" s="214"/>
    </row>
    <row r="30" spans="1:9" s="12" customFormat="1" ht="17.25" customHeight="1">
      <c r="A30" s="231"/>
      <c r="B30" s="7" t="s">
        <v>49</v>
      </c>
      <c r="C30" s="186"/>
      <c r="D30" s="58"/>
      <c r="E30" s="58"/>
      <c r="F30" s="39"/>
      <c r="G30" s="265"/>
      <c r="H30" s="194"/>
      <c r="I30" s="214"/>
    </row>
    <row r="31" spans="1:9" s="12" customFormat="1" ht="17.25" customHeight="1">
      <c r="A31" s="231"/>
      <c r="B31" s="7" t="s">
        <v>50</v>
      </c>
      <c r="C31" s="187"/>
      <c r="D31" s="58">
        <v>3940</v>
      </c>
      <c r="E31" s="58">
        <v>3910</v>
      </c>
      <c r="F31" s="39">
        <f>E31/D31*100</f>
        <v>99.23857868020305</v>
      </c>
      <c r="G31" s="265"/>
      <c r="H31" s="194"/>
      <c r="I31" s="214"/>
    </row>
    <row r="32" spans="1:9" s="12" customFormat="1" ht="17.25" customHeight="1">
      <c r="A32" s="232"/>
      <c r="B32" s="7" t="s">
        <v>51</v>
      </c>
      <c r="C32" s="81"/>
      <c r="D32" s="38"/>
      <c r="E32" s="38"/>
      <c r="F32" s="39"/>
      <c r="G32" s="266"/>
      <c r="H32" s="195"/>
      <c r="I32" s="214"/>
    </row>
    <row r="33" spans="1:9" s="14" customFormat="1" ht="153" customHeight="1">
      <c r="A33" s="225">
        <v>4</v>
      </c>
      <c r="B33" s="25" t="s">
        <v>28</v>
      </c>
      <c r="C33" s="185" t="s">
        <v>8</v>
      </c>
      <c r="D33" s="228"/>
      <c r="E33" s="229"/>
      <c r="F33" s="229"/>
      <c r="G33" s="192" t="s">
        <v>62</v>
      </c>
      <c r="H33" s="193" t="s">
        <v>76</v>
      </c>
      <c r="I33" s="214" t="s">
        <v>77</v>
      </c>
    </row>
    <row r="34" spans="1:9" s="20" customFormat="1" ht="21.75" customHeight="1">
      <c r="A34" s="226"/>
      <c r="B34" s="6" t="s">
        <v>2</v>
      </c>
      <c r="C34" s="186"/>
      <c r="D34" s="19">
        <f>D38+D37+D36</f>
        <v>6251.5</v>
      </c>
      <c r="E34" s="19">
        <f>E38+E37+E36</f>
        <v>6251.17</v>
      </c>
      <c r="F34" s="32">
        <f>E34/D34*100</f>
        <v>99.99472126689595</v>
      </c>
      <c r="G34" s="192"/>
      <c r="H34" s="241"/>
      <c r="I34" s="259"/>
    </row>
    <row r="35" spans="1:9" s="14" customFormat="1" ht="21.75" customHeight="1">
      <c r="A35" s="226"/>
      <c r="B35" s="7" t="s">
        <v>48</v>
      </c>
      <c r="C35" s="186"/>
      <c r="D35" s="9"/>
      <c r="E35" s="13"/>
      <c r="F35" s="32"/>
      <c r="G35" s="192"/>
      <c r="H35" s="241"/>
      <c r="I35" s="259"/>
    </row>
    <row r="36" spans="1:9" s="14" customFormat="1" ht="21.75" customHeight="1">
      <c r="A36" s="226"/>
      <c r="B36" s="7" t="s">
        <v>49</v>
      </c>
      <c r="C36" s="186"/>
      <c r="D36" s="9"/>
      <c r="E36" s="19"/>
      <c r="F36" s="32"/>
      <c r="G36" s="192"/>
      <c r="H36" s="241"/>
      <c r="I36" s="259"/>
    </row>
    <row r="37" spans="1:9" s="14" customFormat="1" ht="21.75" customHeight="1">
      <c r="A37" s="226"/>
      <c r="B37" s="7" t="s">
        <v>50</v>
      </c>
      <c r="C37" s="186"/>
      <c r="D37" s="23">
        <v>6251.5</v>
      </c>
      <c r="E37" s="23">
        <v>6251.17</v>
      </c>
      <c r="F37" s="32">
        <f>E37/D37*100</f>
        <v>99.99472126689595</v>
      </c>
      <c r="G37" s="192"/>
      <c r="H37" s="241"/>
      <c r="I37" s="259"/>
    </row>
    <row r="38" spans="1:9" s="14" customFormat="1" ht="21.75" customHeight="1">
      <c r="A38" s="227"/>
      <c r="B38" s="7" t="s">
        <v>51</v>
      </c>
      <c r="C38" s="187"/>
      <c r="D38" s="19"/>
      <c r="E38" s="19"/>
      <c r="F38" s="32"/>
      <c r="G38" s="192"/>
      <c r="H38" s="242"/>
      <c r="I38" s="259"/>
    </row>
    <row r="39" spans="1:9" s="4" customFormat="1" ht="134.25" customHeight="1">
      <c r="A39" s="230">
        <v>5</v>
      </c>
      <c r="B39" s="25" t="s">
        <v>22</v>
      </c>
      <c r="C39" s="63" t="s">
        <v>8</v>
      </c>
      <c r="D39" s="219"/>
      <c r="E39" s="220"/>
      <c r="F39" s="220"/>
      <c r="G39" s="197" t="s">
        <v>63</v>
      </c>
      <c r="H39" s="200" t="s">
        <v>78</v>
      </c>
      <c r="I39" s="214" t="s">
        <v>99</v>
      </c>
    </row>
    <row r="40" spans="1:9" ht="24.75" customHeight="1">
      <c r="A40" s="231"/>
      <c r="B40" s="6" t="s">
        <v>2</v>
      </c>
      <c r="C40" s="76"/>
      <c r="D40" s="40">
        <f>D41+D42+D43+D44</f>
        <v>22453</v>
      </c>
      <c r="E40" s="40">
        <f>E41+E42+E43+E44</f>
        <v>22365.61</v>
      </c>
      <c r="F40" s="39">
        <f>E40/D40*100</f>
        <v>99.61078697724135</v>
      </c>
      <c r="G40" s="198"/>
      <c r="H40" s="206"/>
      <c r="I40" s="214"/>
    </row>
    <row r="41" spans="1:9" s="12" customFormat="1" ht="24.75" customHeight="1">
      <c r="A41" s="231"/>
      <c r="B41" s="7" t="s">
        <v>48</v>
      </c>
      <c r="C41" s="76"/>
      <c r="D41" s="44"/>
      <c r="E41" s="45"/>
      <c r="F41" s="39"/>
      <c r="G41" s="198"/>
      <c r="H41" s="206"/>
      <c r="I41" s="214"/>
    </row>
    <row r="42" spans="1:9" s="12" customFormat="1" ht="24.75" customHeight="1">
      <c r="A42" s="231"/>
      <c r="B42" s="7" t="s">
        <v>49</v>
      </c>
      <c r="C42" s="76"/>
      <c r="D42" s="44"/>
      <c r="E42" s="45"/>
      <c r="F42" s="39"/>
      <c r="G42" s="198"/>
      <c r="H42" s="206"/>
      <c r="I42" s="214"/>
    </row>
    <row r="43" spans="1:9" s="12" customFormat="1" ht="24.75" customHeight="1">
      <c r="A43" s="231"/>
      <c r="B43" s="7" t="s">
        <v>50</v>
      </c>
      <c r="C43" s="76"/>
      <c r="D43" s="46">
        <v>22453</v>
      </c>
      <c r="E43" s="47">
        <v>22365.61</v>
      </c>
      <c r="F43" s="39">
        <f>E43/D43*100</f>
        <v>99.61078697724135</v>
      </c>
      <c r="G43" s="198"/>
      <c r="H43" s="206"/>
      <c r="I43" s="214"/>
    </row>
    <row r="44" spans="1:9" s="12" customFormat="1" ht="24.75" customHeight="1">
      <c r="A44" s="232"/>
      <c r="B44" s="7" t="s">
        <v>51</v>
      </c>
      <c r="C44" s="77"/>
      <c r="D44" s="33"/>
      <c r="E44" s="11"/>
      <c r="F44" s="34"/>
      <c r="G44" s="199"/>
      <c r="H44" s="207"/>
      <c r="I44" s="214"/>
    </row>
    <row r="45" spans="1:9" s="12" customFormat="1" ht="24.75" customHeight="1">
      <c r="A45" s="114"/>
      <c r="B45" s="126" t="s">
        <v>37</v>
      </c>
      <c r="C45" s="115"/>
      <c r="D45" s="170">
        <f>SUM(D46:D49)</f>
        <v>32644.5</v>
      </c>
      <c r="E45" s="170">
        <f>SUM(E46:E49)</f>
        <v>32526.78</v>
      </c>
      <c r="F45" s="128">
        <f>E45/D45*100</f>
        <v>99.63938795202867</v>
      </c>
      <c r="G45" s="111"/>
      <c r="H45" s="116"/>
      <c r="I45" s="112"/>
    </row>
    <row r="46" spans="1:9" s="12" customFormat="1" ht="24.75" customHeight="1">
      <c r="A46" s="149"/>
      <c r="B46" s="7" t="s">
        <v>48</v>
      </c>
      <c r="C46" s="150"/>
      <c r="D46" s="8">
        <f>SUM(D29+D35+D41)</f>
        <v>0</v>
      </c>
      <c r="E46" s="8">
        <f>SUM(E29+E29+E35+E41)</f>
        <v>0</v>
      </c>
      <c r="F46" s="151"/>
      <c r="G46" s="138"/>
      <c r="H46" s="152"/>
      <c r="I46" s="140"/>
    </row>
    <row r="47" spans="1:9" s="12" customFormat="1" ht="24.75" customHeight="1">
      <c r="A47" s="149"/>
      <c r="B47" s="7" t="s">
        <v>49</v>
      </c>
      <c r="C47" s="150"/>
      <c r="D47" s="8">
        <f>SUM(D30+D36+D42)</f>
        <v>0</v>
      </c>
      <c r="E47" s="8">
        <f>SUM(E30+E36+E42)</f>
        <v>0</v>
      </c>
      <c r="F47" s="151"/>
      <c r="G47" s="138"/>
      <c r="H47" s="152"/>
      <c r="I47" s="140"/>
    </row>
    <row r="48" spans="1:9" s="12" customFormat="1" ht="24.75" customHeight="1">
      <c r="A48" s="149"/>
      <c r="B48" s="7" t="s">
        <v>50</v>
      </c>
      <c r="C48" s="150"/>
      <c r="D48" s="24">
        <f>SUM(D31+D37+D43)</f>
        <v>32644.5</v>
      </c>
      <c r="E48" s="24">
        <f>SUM(E31+E37+E43)</f>
        <v>32526.78</v>
      </c>
      <c r="F48" s="39">
        <f>E48/D48*100</f>
        <v>99.63938795202867</v>
      </c>
      <c r="G48" s="138"/>
      <c r="H48" s="152"/>
      <c r="I48" s="140"/>
    </row>
    <row r="49" spans="1:9" s="12" customFormat="1" ht="24.75" customHeight="1">
      <c r="A49" s="149"/>
      <c r="B49" s="7" t="s">
        <v>51</v>
      </c>
      <c r="C49" s="150"/>
      <c r="D49" s="8"/>
      <c r="E49" s="151"/>
      <c r="F49" s="151"/>
      <c r="G49" s="138"/>
      <c r="H49" s="152"/>
      <c r="I49" s="140"/>
    </row>
    <row r="50" spans="1:9" s="12" customFormat="1" ht="24.75" customHeight="1">
      <c r="A50" s="263" t="s">
        <v>29</v>
      </c>
      <c r="B50" s="246"/>
      <c r="C50" s="246"/>
      <c r="D50" s="246"/>
      <c r="E50" s="246"/>
      <c r="F50" s="246"/>
      <c r="G50" s="246"/>
      <c r="H50" s="246"/>
      <c r="I50" s="246"/>
    </row>
    <row r="51" spans="1:9" s="12" customFormat="1" ht="110.25" customHeight="1">
      <c r="A51" s="30">
        <v>6</v>
      </c>
      <c r="B51" s="25" t="s">
        <v>18</v>
      </c>
      <c r="C51" s="210" t="s">
        <v>15</v>
      </c>
      <c r="D51" s="243" t="s">
        <v>45</v>
      </c>
      <c r="E51" s="243"/>
      <c r="F51" s="243"/>
      <c r="G51" s="243"/>
      <c r="H51" s="105"/>
      <c r="I51" s="107"/>
    </row>
    <row r="52" spans="1:9" s="12" customFormat="1" ht="24.75" customHeight="1">
      <c r="A52" s="30"/>
      <c r="B52" s="6" t="s">
        <v>2</v>
      </c>
      <c r="C52" s="211"/>
      <c r="D52" s="65">
        <f>D53+D54+D55+D56</f>
        <v>0</v>
      </c>
      <c r="E52" s="65">
        <f>E53+E54+E55+E56</f>
        <v>0</v>
      </c>
      <c r="F52" s="65">
        <f>F53+F54+F55+F56</f>
        <v>0</v>
      </c>
      <c r="G52" s="42"/>
      <c r="H52" s="105"/>
      <c r="I52" s="107"/>
    </row>
    <row r="53" spans="1:9" s="12" customFormat="1" ht="24.75" customHeight="1">
      <c r="A53" s="30"/>
      <c r="B53" s="7" t="s">
        <v>48</v>
      </c>
      <c r="C53" s="211"/>
      <c r="D53" s="66"/>
      <c r="E53" s="66"/>
      <c r="F53" s="67"/>
      <c r="G53" s="42"/>
      <c r="H53" s="105"/>
      <c r="I53" s="107"/>
    </row>
    <row r="54" spans="1:9" s="12" customFormat="1" ht="24.75" customHeight="1">
      <c r="A54" s="30"/>
      <c r="B54" s="7" t="s">
        <v>49</v>
      </c>
      <c r="C54" s="211"/>
      <c r="D54" s="68"/>
      <c r="E54" s="69"/>
      <c r="F54" s="70">
        <v>0</v>
      </c>
      <c r="G54" s="42"/>
      <c r="H54" s="105"/>
      <c r="I54" s="107"/>
    </row>
    <row r="55" spans="1:9" s="12" customFormat="1" ht="24.75" customHeight="1">
      <c r="A55" s="30"/>
      <c r="B55" s="7" t="s">
        <v>50</v>
      </c>
      <c r="C55" s="211"/>
      <c r="D55" s="69"/>
      <c r="E55" s="69"/>
      <c r="F55" s="70">
        <v>0</v>
      </c>
      <c r="G55" s="42"/>
      <c r="H55" s="105"/>
      <c r="I55" s="107"/>
    </row>
    <row r="56" spans="1:9" s="12" customFormat="1" ht="24.75" customHeight="1">
      <c r="A56" s="30"/>
      <c r="B56" s="7" t="s">
        <v>51</v>
      </c>
      <c r="C56" s="212"/>
      <c r="D56" s="71"/>
      <c r="E56" s="66"/>
      <c r="F56" s="72"/>
      <c r="G56" s="67"/>
      <c r="H56" s="105"/>
      <c r="I56" s="107"/>
    </row>
    <row r="57" spans="1:9" s="12" customFormat="1" ht="24.75" customHeight="1">
      <c r="A57" s="260" t="s">
        <v>30</v>
      </c>
      <c r="B57" s="261"/>
      <c r="C57" s="261"/>
      <c r="D57" s="261"/>
      <c r="E57" s="261"/>
      <c r="F57" s="261"/>
      <c r="G57" s="261"/>
      <c r="H57" s="261"/>
      <c r="I57" s="261"/>
    </row>
    <row r="58" spans="1:9" s="2" customFormat="1" ht="143.25" customHeight="1">
      <c r="A58" s="230">
        <v>7</v>
      </c>
      <c r="B58" s="25" t="s">
        <v>11</v>
      </c>
      <c r="C58" s="75" t="s">
        <v>6</v>
      </c>
      <c r="D58" s="196"/>
      <c r="E58" s="196"/>
      <c r="F58" s="196"/>
      <c r="G58" s="208" t="s">
        <v>56</v>
      </c>
      <c r="H58" s="193" t="s">
        <v>92</v>
      </c>
      <c r="I58" s="214" t="s">
        <v>75</v>
      </c>
    </row>
    <row r="59" spans="1:9" s="2" customFormat="1" ht="20.25" customHeight="1">
      <c r="A59" s="231"/>
      <c r="B59" s="15" t="s">
        <v>2</v>
      </c>
      <c r="C59" s="80"/>
      <c r="D59" s="48">
        <f>D60+D61+D62+D63</f>
        <v>191138.35</v>
      </c>
      <c r="E59" s="48">
        <f>E60+E61+E62+E63</f>
        <v>190825.04</v>
      </c>
      <c r="F59" s="48">
        <f>E59/D59*100</f>
        <v>99.83608208399832</v>
      </c>
      <c r="G59" s="208"/>
      <c r="H59" s="198"/>
      <c r="I59" s="192"/>
    </row>
    <row r="60" spans="1:9" s="2" customFormat="1" ht="20.25" customHeight="1">
      <c r="A60" s="231"/>
      <c r="B60" s="7" t="s">
        <v>48</v>
      </c>
      <c r="C60" s="80"/>
      <c r="D60" s="48"/>
      <c r="E60" s="48"/>
      <c r="F60" s="48"/>
      <c r="G60" s="208"/>
      <c r="H60" s="198"/>
      <c r="I60" s="192"/>
    </row>
    <row r="61" spans="1:9" s="2" customFormat="1" ht="20.25" customHeight="1">
      <c r="A61" s="231"/>
      <c r="B61" s="7" t="s">
        <v>49</v>
      </c>
      <c r="C61" s="80"/>
      <c r="D61" s="48">
        <v>490</v>
      </c>
      <c r="E61" s="48">
        <v>332.5</v>
      </c>
      <c r="F61" s="48">
        <f>E61/D61*100</f>
        <v>67.85714285714286</v>
      </c>
      <c r="G61" s="208"/>
      <c r="H61" s="198"/>
      <c r="I61" s="192"/>
    </row>
    <row r="62" spans="1:9" s="2" customFormat="1" ht="20.25" customHeight="1">
      <c r="A62" s="231"/>
      <c r="B62" s="7" t="s">
        <v>50</v>
      </c>
      <c r="C62" s="80"/>
      <c r="D62" s="48">
        <v>190648.35</v>
      </c>
      <c r="E62" s="48">
        <v>190492.54</v>
      </c>
      <c r="F62" s="48">
        <f>E62/D62*100</f>
        <v>99.91827361736935</v>
      </c>
      <c r="G62" s="208"/>
      <c r="H62" s="198"/>
      <c r="I62" s="192"/>
    </row>
    <row r="63" spans="1:9" s="2" customFormat="1" ht="20.25" customHeight="1">
      <c r="A63" s="232"/>
      <c r="B63" s="7" t="s">
        <v>51</v>
      </c>
      <c r="C63" s="80"/>
      <c r="D63" s="29"/>
      <c r="E63" s="29"/>
      <c r="F63" s="29"/>
      <c r="G63" s="208"/>
      <c r="H63" s="199"/>
      <c r="I63" s="192"/>
    </row>
    <row r="64" spans="1:9" s="2" customFormat="1" ht="199.5" customHeight="1">
      <c r="A64" s="30">
        <v>8</v>
      </c>
      <c r="B64" s="25" t="s">
        <v>31</v>
      </c>
      <c r="C64" s="75" t="s">
        <v>7</v>
      </c>
      <c r="D64" s="52"/>
      <c r="E64" s="52"/>
      <c r="F64" s="52"/>
      <c r="G64" s="221" t="s">
        <v>93</v>
      </c>
      <c r="H64" s="193" t="s">
        <v>95</v>
      </c>
      <c r="I64" s="213" t="s">
        <v>94</v>
      </c>
    </row>
    <row r="65" spans="1:9" s="2" customFormat="1" ht="20.25" customHeight="1">
      <c r="A65" s="30"/>
      <c r="B65" s="15" t="s">
        <v>2</v>
      </c>
      <c r="C65" s="21"/>
      <c r="D65" s="50">
        <f>D66+D67+D68+D69</f>
        <v>2416220.8</v>
      </c>
      <c r="E65" s="50">
        <f>E66+E67+E68+E69</f>
        <v>2264683.5</v>
      </c>
      <c r="F65" s="50">
        <f>E65/D65*100</f>
        <v>93.72833393371998</v>
      </c>
      <c r="G65" s="222"/>
      <c r="H65" s="198"/>
      <c r="I65" s="252"/>
    </row>
    <row r="66" spans="1:9" s="2" customFormat="1" ht="20.25" customHeight="1">
      <c r="A66" s="30"/>
      <c r="B66" s="7" t="s">
        <v>48</v>
      </c>
      <c r="C66" s="21"/>
      <c r="D66" s="50"/>
      <c r="E66" s="50"/>
      <c r="F66" s="50"/>
      <c r="G66" s="222"/>
      <c r="H66" s="198"/>
      <c r="I66" s="252"/>
    </row>
    <row r="67" spans="1:9" s="2" customFormat="1" ht="20.25" customHeight="1">
      <c r="A67" s="30"/>
      <c r="B67" s="7" t="s">
        <v>49</v>
      </c>
      <c r="C67" s="21"/>
      <c r="D67" s="50">
        <v>1402985.6</v>
      </c>
      <c r="E67" s="50">
        <v>1311253.1</v>
      </c>
      <c r="F67" s="50">
        <f>E67/D67*100</f>
        <v>93.46162212926491</v>
      </c>
      <c r="G67" s="222"/>
      <c r="H67" s="198"/>
      <c r="I67" s="252"/>
    </row>
    <row r="68" spans="1:9" s="2" customFormat="1" ht="20.25" customHeight="1">
      <c r="A68" s="30"/>
      <c r="B68" s="7" t="s">
        <v>50</v>
      </c>
      <c r="C68" s="21"/>
      <c r="D68" s="50">
        <v>1013235.2</v>
      </c>
      <c r="E68" s="50">
        <v>953430.4</v>
      </c>
      <c r="F68" s="50">
        <f>E68/D68*100</f>
        <v>94.09763892924367</v>
      </c>
      <c r="G68" s="222"/>
      <c r="H68" s="198"/>
      <c r="I68" s="252"/>
    </row>
    <row r="69" spans="1:9" s="2" customFormat="1" ht="20.25" customHeight="1">
      <c r="A69" s="31"/>
      <c r="B69" s="7" t="s">
        <v>51</v>
      </c>
      <c r="C69" s="21"/>
      <c r="D69" s="29"/>
      <c r="E69" s="29"/>
      <c r="F69" s="35"/>
      <c r="G69" s="223"/>
      <c r="H69" s="199"/>
      <c r="I69" s="252"/>
    </row>
    <row r="70" spans="1:9" s="2" customFormat="1" ht="236.25" customHeight="1">
      <c r="A70" s="56">
        <v>9</v>
      </c>
      <c r="B70" s="25" t="s">
        <v>12</v>
      </c>
      <c r="C70" s="75" t="s">
        <v>5</v>
      </c>
      <c r="D70" s="52"/>
      <c r="E70" s="52"/>
      <c r="F70" s="52"/>
      <c r="G70" s="192" t="s">
        <v>79</v>
      </c>
      <c r="H70" s="193" t="s">
        <v>96</v>
      </c>
      <c r="I70" s="190" t="s">
        <v>80</v>
      </c>
    </row>
    <row r="71" spans="1:9" s="2" customFormat="1" ht="20.25" customHeight="1">
      <c r="A71" s="57"/>
      <c r="B71" s="15" t="s">
        <v>2</v>
      </c>
      <c r="C71" s="53"/>
      <c r="D71" s="54">
        <f>D72+D73+D74+D75</f>
        <v>26826.243</v>
      </c>
      <c r="E71" s="54">
        <f>E72+E73+E74+E75</f>
        <v>26747.58</v>
      </c>
      <c r="F71" s="50">
        <f>E71/D71*100</f>
        <v>99.70676848040183</v>
      </c>
      <c r="G71" s="192"/>
      <c r="H71" s="194"/>
      <c r="I71" s="191"/>
    </row>
    <row r="72" spans="1:9" s="2" customFormat="1" ht="20.25" customHeight="1">
      <c r="A72" s="57"/>
      <c r="B72" s="7" t="s">
        <v>48</v>
      </c>
      <c r="C72" s="53"/>
      <c r="D72" s="49"/>
      <c r="E72" s="49"/>
      <c r="F72" s="50"/>
      <c r="G72" s="192"/>
      <c r="H72" s="194"/>
      <c r="I72" s="191"/>
    </row>
    <row r="73" spans="1:9" s="2" customFormat="1" ht="20.25" customHeight="1">
      <c r="A73" s="57"/>
      <c r="B73" s="7" t="s">
        <v>49</v>
      </c>
      <c r="C73" s="53"/>
      <c r="D73" s="49"/>
      <c r="E73" s="49"/>
      <c r="F73" s="50"/>
      <c r="G73" s="192"/>
      <c r="H73" s="194"/>
      <c r="I73" s="191"/>
    </row>
    <row r="74" spans="1:9" s="2" customFormat="1" ht="20.25" customHeight="1">
      <c r="A74" s="57"/>
      <c r="B74" s="7" t="s">
        <v>50</v>
      </c>
      <c r="C74" s="53"/>
      <c r="D74" s="55">
        <v>26826.243</v>
      </c>
      <c r="E74" s="50">
        <v>26747.58</v>
      </c>
      <c r="F74" s="50">
        <f>E74/D74*100</f>
        <v>99.70676848040183</v>
      </c>
      <c r="G74" s="192"/>
      <c r="H74" s="194"/>
      <c r="I74" s="191"/>
    </row>
    <row r="75" spans="1:9" s="2" customFormat="1" ht="20.25" customHeight="1">
      <c r="A75" s="57"/>
      <c r="B75" s="37" t="s">
        <v>51</v>
      </c>
      <c r="C75" s="84"/>
      <c r="D75" s="85"/>
      <c r="E75" s="85"/>
      <c r="F75" s="85"/>
      <c r="G75" s="192"/>
      <c r="H75" s="195"/>
      <c r="I75" s="218"/>
    </row>
    <row r="76" spans="1:9" s="2" customFormat="1" ht="20.25" customHeight="1">
      <c r="A76" s="117"/>
      <c r="B76" s="126" t="s">
        <v>21</v>
      </c>
      <c r="C76" s="153"/>
      <c r="D76" s="159">
        <f>SUM(D77:D80)</f>
        <v>2634185.393</v>
      </c>
      <c r="E76" s="159">
        <f>SUM(E77:E79)</f>
        <v>2482256.12</v>
      </c>
      <c r="F76" s="128">
        <f>E76/D76*100</f>
        <v>94.23240014147326</v>
      </c>
      <c r="G76" s="124"/>
      <c r="H76" s="125"/>
      <c r="I76" s="154"/>
    </row>
    <row r="77" spans="1:9" s="2" customFormat="1" ht="20.25" customHeight="1">
      <c r="A77" s="156"/>
      <c r="B77" s="7" t="s">
        <v>48</v>
      </c>
      <c r="C77" s="157"/>
      <c r="D77" s="161">
        <f>SUM(D60+D66+D72)</f>
        <v>0</v>
      </c>
      <c r="E77" s="161"/>
      <c r="F77" s="161"/>
      <c r="G77" s="138"/>
      <c r="H77" s="140"/>
      <c r="I77" s="158"/>
    </row>
    <row r="78" spans="1:9" s="2" customFormat="1" ht="20.25" customHeight="1">
      <c r="A78" s="156"/>
      <c r="B78" s="7" t="s">
        <v>49</v>
      </c>
      <c r="C78" s="157"/>
      <c r="D78" s="161">
        <f>SUM(D61+D67+D73)</f>
        <v>1403475.6</v>
      </c>
      <c r="E78" s="161">
        <f>SUM(E61+E67+E73)</f>
        <v>1311585.6</v>
      </c>
      <c r="F78" s="50">
        <f>E78/D78*100</f>
        <v>93.4526827541569</v>
      </c>
      <c r="G78" s="138"/>
      <c r="H78" s="140"/>
      <c r="I78" s="158"/>
    </row>
    <row r="79" spans="1:9" s="2" customFormat="1" ht="20.25" customHeight="1">
      <c r="A79" s="156"/>
      <c r="B79" s="7" t="s">
        <v>50</v>
      </c>
      <c r="C79" s="157"/>
      <c r="D79" s="161">
        <f>SUM(D62+D68+D74)</f>
        <v>1230709.793</v>
      </c>
      <c r="E79" s="161">
        <f>SUM(E62+E68+E74)</f>
        <v>1170670.52</v>
      </c>
      <c r="F79" s="50">
        <f>E79/D79*100</f>
        <v>95.12157347398306</v>
      </c>
      <c r="G79" s="138"/>
      <c r="H79" s="140"/>
      <c r="I79" s="158"/>
    </row>
    <row r="80" spans="1:9" s="2" customFormat="1" ht="20.25" customHeight="1">
      <c r="A80" s="156"/>
      <c r="B80" s="7" t="s">
        <v>51</v>
      </c>
      <c r="C80" s="157"/>
      <c r="D80" s="161"/>
      <c r="E80" s="161"/>
      <c r="F80" s="48"/>
      <c r="G80" s="138"/>
      <c r="H80" s="140"/>
      <c r="I80" s="158"/>
    </row>
    <row r="81" spans="1:9" s="2" customFormat="1" ht="20.25" customHeight="1">
      <c r="A81" s="260" t="s">
        <v>32</v>
      </c>
      <c r="B81" s="261"/>
      <c r="C81" s="261"/>
      <c r="D81" s="261"/>
      <c r="E81" s="261"/>
      <c r="F81" s="261"/>
      <c r="G81" s="261"/>
      <c r="H81" s="261"/>
      <c r="I81" s="261"/>
    </row>
    <row r="82" spans="1:9" s="2" customFormat="1" ht="75.75" customHeight="1">
      <c r="A82" s="57">
        <v>10</v>
      </c>
      <c r="B82" s="25" t="s">
        <v>44</v>
      </c>
      <c r="C82" s="74" t="s">
        <v>13</v>
      </c>
      <c r="D82" s="82"/>
      <c r="E82" s="82"/>
      <c r="F82" s="83"/>
      <c r="G82" s="192" t="s">
        <v>64</v>
      </c>
      <c r="H82" s="193" t="s">
        <v>91</v>
      </c>
      <c r="I82" s="193" t="s">
        <v>81</v>
      </c>
    </row>
    <row r="83" spans="1:9" s="2" customFormat="1" ht="20.25" customHeight="1">
      <c r="A83" s="57"/>
      <c r="B83" s="15" t="s">
        <v>2</v>
      </c>
      <c r="C83" s="53"/>
      <c r="D83" s="103">
        <f>D84+D85+D86+D87</f>
        <v>59725.788</v>
      </c>
      <c r="E83" s="103">
        <f>E84+E85+E86+E87</f>
        <v>50343.846000000005</v>
      </c>
      <c r="F83" s="50">
        <f>E83/D83*100</f>
        <v>84.29163965153546</v>
      </c>
      <c r="G83" s="192"/>
      <c r="H83" s="194"/>
      <c r="I83" s="194"/>
    </row>
    <row r="84" spans="1:9" s="2" customFormat="1" ht="20.25" customHeight="1">
      <c r="A84" s="57"/>
      <c r="B84" s="7" t="s">
        <v>48</v>
      </c>
      <c r="C84" s="53"/>
      <c r="D84" s="51"/>
      <c r="E84" s="51"/>
      <c r="F84" s="50"/>
      <c r="G84" s="192"/>
      <c r="H84" s="194"/>
      <c r="I84" s="194"/>
    </row>
    <row r="85" spans="1:9" s="2" customFormat="1" ht="20.25" customHeight="1">
      <c r="A85" s="57"/>
      <c r="B85" s="7" t="s">
        <v>49</v>
      </c>
      <c r="C85" s="53"/>
      <c r="D85" s="50"/>
      <c r="E85" s="50"/>
      <c r="F85" s="50"/>
      <c r="G85" s="192"/>
      <c r="H85" s="194"/>
      <c r="I85" s="194"/>
    </row>
    <row r="86" spans="1:9" s="2" customFormat="1" ht="20.25" customHeight="1">
      <c r="A86" s="57"/>
      <c r="B86" s="7" t="s">
        <v>50</v>
      </c>
      <c r="C86" s="53"/>
      <c r="D86" s="103">
        <v>27725.788</v>
      </c>
      <c r="E86" s="50">
        <v>24043.846</v>
      </c>
      <c r="F86" s="50">
        <f>E86/D86*100</f>
        <v>86.72015381492494</v>
      </c>
      <c r="G86" s="192"/>
      <c r="H86" s="194"/>
      <c r="I86" s="194"/>
    </row>
    <row r="87" spans="1:9" s="2" customFormat="1" ht="20.25" customHeight="1">
      <c r="A87" s="57"/>
      <c r="B87" s="7" t="s">
        <v>51</v>
      </c>
      <c r="C87" s="53"/>
      <c r="D87" s="102">
        <v>32000</v>
      </c>
      <c r="E87" s="102">
        <v>26300</v>
      </c>
      <c r="F87" s="50">
        <f>E87/D87*100</f>
        <v>82.1875</v>
      </c>
      <c r="G87" s="192"/>
      <c r="H87" s="195"/>
      <c r="I87" s="195"/>
    </row>
    <row r="88" spans="1:9" s="2" customFormat="1" ht="277.5" customHeight="1">
      <c r="A88" s="57">
        <v>11</v>
      </c>
      <c r="B88" s="25" t="s">
        <v>46</v>
      </c>
      <c r="C88" s="74" t="s">
        <v>13</v>
      </c>
      <c r="D88" s="49"/>
      <c r="E88" s="49"/>
      <c r="F88" s="49"/>
      <c r="G88" s="192" t="s">
        <v>72</v>
      </c>
      <c r="H88" s="253" t="s">
        <v>98</v>
      </c>
      <c r="I88" s="254"/>
    </row>
    <row r="89" spans="1:9" s="2" customFormat="1" ht="20.25" customHeight="1">
      <c r="A89" s="57"/>
      <c r="B89" s="15" t="s">
        <v>2</v>
      </c>
      <c r="C89" s="53"/>
      <c r="D89" s="50">
        <f>D90+D91+D92+D93</f>
        <v>1308021.99</v>
      </c>
      <c r="E89" s="50">
        <f>E90+E91+E92+E93</f>
        <v>1041720.3700000001</v>
      </c>
      <c r="F89" s="50">
        <f>E89/D89*100</f>
        <v>79.64089120550642</v>
      </c>
      <c r="G89" s="214"/>
      <c r="H89" s="255"/>
      <c r="I89" s="256"/>
    </row>
    <row r="90" spans="1:9" s="2" customFormat="1" ht="20.25" customHeight="1">
      <c r="A90" s="57"/>
      <c r="B90" s="7" t="s">
        <v>48</v>
      </c>
      <c r="C90" s="53"/>
      <c r="D90" s="51"/>
      <c r="E90" s="51"/>
      <c r="F90" s="50"/>
      <c r="G90" s="214"/>
      <c r="H90" s="255"/>
      <c r="I90" s="256"/>
    </row>
    <row r="91" spans="1:9" s="2" customFormat="1" ht="20.25" customHeight="1">
      <c r="A91" s="57"/>
      <c r="B91" s="7" t="s">
        <v>49</v>
      </c>
      <c r="C91" s="53"/>
      <c r="D91" s="50">
        <v>167350.42</v>
      </c>
      <c r="E91" s="50">
        <v>116585.06</v>
      </c>
      <c r="F91" s="50">
        <f>E91/D91*100</f>
        <v>69.66523298836059</v>
      </c>
      <c r="G91" s="214"/>
      <c r="H91" s="255"/>
      <c r="I91" s="256"/>
    </row>
    <row r="92" spans="1:9" s="2" customFormat="1" ht="20.25" customHeight="1">
      <c r="A92" s="57"/>
      <c r="B92" s="7" t="s">
        <v>50</v>
      </c>
      <c r="C92" s="53"/>
      <c r="D92" s="50">
        <v>1140671.57</v>
      </c>
      <c r="E92" s="50">
        <v>925135.31</v>
      </c>
      <c r="F92" s="50">
        <f>E92/D92*100</f>
        <v>81.10444183333158</v>
      </c>
      <c r="G92" s="214"/>
      <c r="H92" s="255"/>
      <c r="I92" s="256"/>
    </row>
    <row r="93" spans="1:9" s="2" customFormat="1" ht="21.75" customHeight="1">
      <c r="A93" s="57"/>
      <c r="B93" s="7" t="s">
        <v>51</v>
      </c>
      <c r="C93" s="53"/>
      <c r="D93" s="78"/>
      <c r="E93" s="78"/>
      <c r="F93" s="35"/>
      <c r="G93" s="193"/>
      <c r="H93" s="257"/>
      <c r="I93" s="258"/>
    </row>
    <row r="94" spans="1:9" s="2" customFormat="1" ht="239.25" customHeight="1">
      <c r="A94" s="57">
        <v>12</v>
      </c>
      <c r="B94" s="25" t="s">
        <v>14</v>
      </c>
      <c r="C94" s="74" t="s">
        <v>13</v>
      </c>
      <c r="D94" s="85"/>
      <c r="E94" s="85"/>
      <c r="F94" s="85"/>
      <c r="G94" s="197" t="s">
        <v>59</v>
      </c>
      <c r="H94" s="27" t="s">
        <v>70</v>
      </c>
      <c r="I94" s="27" t="s">
        <v>82</v>
      </c>
    </row>
    <row r="95" spans="1:9" s="2" customFormat="1" ht="20.25" customHeight="1">
      <c r="A95" s="57"/>
      <c r="B95" s="6" t="s">
        <v>2</v>
      </c>
      <c r="C95" s="86"/>
      <c r="D95" s="101">
        <f>SUM(D96+D97+D98+D99)</f>
        <v>26416.96</v>
      </c>
      <c r="E95" s="92">
        <f>SUM(E96+E97+E98+E99)</f>
        <v>17384.76</v>
      </c>
      <c r="F95" s="93">
        <f>SUM(E95/D95*100)</f>
        <v>65.80908628396303</v>
      </c>
      <c r="G95" s="198"/>
      <c r="H95" s="28"/>
      <c r="I95" s="28"/>
    </row>
    <row r="96" spans="1:9" s="2" customFormat="1" ht="20.25" customHeight="1">
      <c r="A96" s="57"/>
      <c r="B96" s="7" t="s">
        <v>48</v>
      </c>
      <c r="C96" s="86"/>
      <c r="D96" s="92"/>
      <c r="E96" s="92"/>
      <c r="F96" s="93"/>
      <c r="G96" s="198"/>
      <c r="H96" s="28"/>
      <c r="I96" s="28"/>
    </row>
    <row r="97" spans="1:9" s="2" customFormat="1" ht="20.25" customHeight="1">
      <c r="A97" s="57"/>
      <c r="B97" s="7" t="s">
        <v>49</v>
      </c>
      <c r="C97" s="86"/>
      <c r="D97" s="92"/>
      <c r="E97" s="92"/>
      <c r="F97" s="93"/>
      <c r="G97" s="198"/>
      <c r="H97" s="28"/>
      <c r="I97" s="28"/>
    </row>
    <row r="98" spans="1:9" s="2" customFormat="1" ht="20.25" customHeight="1">
      <c r="A98" s="57"/>
      <c r="B98" s="7" t="s">
        <v>50</v>
      </c>
      <c r="C98" s="86"/>
      <c r="D98" s="101">
        <v>26416.96</v>
      </c>
      <c r="E98" s="92">
        <v>17384.76</v>
      </c>
      <c r="F98" s="93">
        <f>SUM(E98/D98*100)</f>
        <v>65.80908628396303</v>
      </c>
      <c r="G98" s="198"/>
      <c r="H98" s="28"/>
      <c r="I98" s="28"/>
    </row>
    <row r="99" spans="1:9" s="2" customFormat="1" ht="20.25" customHeight="1">
      <c r="A99" s="57"/>
      <c r="B99" s="7" t="s">
        <v>51</v>
      </c>
      <c r="C99" s="86"/>
      <c r="D99" s="92"/>
      <c r="E99" s="92"/>
      <c r="F99" s="93"/>
      <c r="G99" s="199"/>
      <c r="H99" s="104"/>
      <c r="I99" s="104"/>
    </row>
    <row r="100" spans="1:9" s="2" customFormat="1" ht="20.25" customHeight="1">
      <c r="A100" s="117"/>
      <c r="B100" s="132" t="s">
        <v>35</v>
      </c>
      <c r="C100" s="153"/>
      <c r="D100" s="160">
        <f>SUM(D101:D104)</f>
        <v>1394164.738</v>
      </c>
      <c r="E100" s="160">
        <f>SUM(E101:E104)</f>
        <v>1109448.976</v>
      </c>
      <c r="F100" s="128">
        <f>E100/D100*100</f>
        <v>79.57804022439707</v>
      </c>
      <c r="G100" s="129"/>
      <c r="H100" s="131"/>
      <c r="I100" s="155"/>
    </row>
    <row r="101" spans="1:9" s="2" customFormat="1" ht="20.25" customHeight="1">
      <c r="A101" s="156"/>
      <c r="B101" s="7" t="s">
        <v>48</v>
      </c>
      <c r="C101" s="157"/>
      <c r="D101" s="161"/>
      <c r="E101" s="161"/>
      <c r="F101" s="161"/>
      <c r="G101" s="138"/>
      <c r="H101" s="140"/>
      <c r="I101" s="158"/>
    </row>
    <row r="102" spans="1:9" s="2" customFormat="1" ht="20.25" customHeight="1">
      <c r="A102" s="156"/>
      <c r="B102" s="7" t="s">
        <v>49</v>
      </c>
      <c r="C102" s="157"/>
      <c r="D102" s="161">
        <f>SUM(D85+D91+D97)</f>
        <v>167350.42</v>
      </c>
      <c r="E102" s="161">
        <f>SUM(E85+E91+E97)</f>
        <v>116585.06</v>
      </c>
      <c r="F102" s="93">
        <f>SUM(E102/D102*100)</f>
        <v>69.66523298836059</v>
      </c>
      <c r="G102" s="138"/>
      <c r="H102" s="140"/>
      <c r="I102" s="158"/>
    </row>
    <row r="103" spans="1:9" s="2" customFormat="1" ht="20.25" customHeight="1">
      <c r="A103" s="156"/>
      <c r="B103" s="7" t="s">
        <v>50</v>
      </c>
      <c r="C103" s="157"/>
      <c r="D103" s="161">
        <f>SUM(D86+D92+D98)</f>
        <v>1194814.318</v>
      </c>
      <c r="E103" s="161">
        <f>SUM(E86+E92+E98)</f>
        <v>966563.9160000001</v>
      </c>
      <c r="F103" s="93">
        <f>SUM(E103/D103*100)</f>
        <v>80.89657961397145</v>
      </c>
      <c r="G103" s="138"/>
      <c r="H103" s="140"/>
      <c r="I103" s="158"/>
    </row>
    <row r="104" spans="1:9" s="2" customFormat="1" ht="20.25" customHeight="1">
      <c r="A104" s="156"/>
      <c r="B104" s="7" t="s">
        <v>51</v>
      </c>
      <c r="C104" s="157"/>
      <c r="D104" s="161">
        <f>SUM(D87+D99+D93)</f>
        <v>32000</v>
      </c>
      <c r="E104" s="161">
        <f>SUM(E87+E99+E93)</f>
        <v>26300</v>
      </c>
      <c r="F104" s="93">
        <f>SUM(E104/D104*100)</f>
        <v>82.1875</v>
      </c>
      <c r="G104" s="138"/>
      <c r="H104" s="140"/>
      <c r="I104" s="158"/>
    </row>
    <row r="105" spans="1:9" s="2" customFormat="1" ht="20.25" customHeight="1">
      <c r="A105" s="260" t="s">
        <v>65</v>
      </c>
      <c r="B105" s="261"/>
      <c r="C105" s="261"/>
      <c r="D105" s="261"/>
      <c r="E105" s="261"/>
      <c r="F105" s="261"/>
      <c r="G105" s="261"/>
      <c r="H105" s="261"/>
      <c r="I105" s="261"/>
    </row>
    <row r="106" spans="1:9" s="2" customFormat="1" ht="133.5" customHeight="1">
      <c r="A106" s="57">
        <v>13</v>
      </c>
      <c r="B106" s="25" t="s">
        <v>16</v>
      </c>
      <c r="C106" s="215" t="s">
        <v>47</v>
      </c>
      <c r="D106" s="87"/>
      <c r="E106" s="87"/>
      <c r="F106" s="88"/>
      <c r="G106" s="108" t="s">
        <v>53</v>
      </c>
      <c r="H106" s="27" t="s">
        <v>97</v>
      </c>
      <c r="I106" s="190" t="s">
        <v>83</v>
      </c>
    </row>
    <row r="107" spans="1:9" s="2" customFormat="1" ht="20.25" customHeight="1">
      <c r="A107" s="57"/>
      <c r="B107" s="6" t="s">
        <v>2</v>
      </c>
      <c r="C107" s="216"/>
      <c r="D107" s="92">
        <f>SUM(D108+D109+D110+D111)</f>
        <v>33807.18</v>
      </c>
      <c r="E107" s="92">
        <f>SUM(E108+E109+E110+E111)</f>
        <v>33766.68</v>
      </c>
      <c r="F107" s="172">
        <f>SUM(E107/D107*100)</f>
        <v>99.88020296280257</v>
      </c>
      <c r="G107" s="109"/>
      <c r="H107" s="28"/>
      <c r="I107" s="191"/>
    </row>
    <row r="108" spans="1:9" s="2" customFormat="1" ht="20.25" customHeight="1">
      <c r="A108" s="57"/>
      <c r="B108" s="7" t="s">
        <v>48</v>
      </c>
      <c r="C108" s="216"/>
      <c r="D108" s="92"/>
      <c r="E108" s="92"/>
      <c r="F108" s="93"/>
      <c r="G108" s="109"/>
      <c r="H108" s="28"/>
      <c r="I108" s="191"/>
    </row>
    <row r="109" spans="1:9" s="2" customFormat="1" ht="20.25" customHeight="1">
      <c r="A109" s="57"/>
      <c r="B109" s="7" t="s">
        <v>49</v>
      </c>
      <c r="C109" s="216"/>
      <c r="D109" s="92"/>
      <c r="E109" s="92"/>
      <c r="F109" s="93"/>
      <c r="G109" s="109"/>
      <c r="H109" s="28"/>
      <c r="I109" s="191"/>
    </row>
    <row r="110" spans="1:9" s="2" customFormat="1" ht="20.25" customHeight="1">
      <c r="A110" s="57"/>
      <c r="B110" s="7" t="s">
        <v>50</v>
      </c>
      <c r="C110" s="216"/>
      <c r="D110" s="92">
        <v>33268.28</v>
      </c>
      <c r="E110" s="92">
        <v>33227.78</v>
      </c>
      <c r="F110" s="172">
        <f>SUM(E110/D110*100)</f>
        <v>99.87826241693288</v>
      </c>
      <c r="G110" s="109"/>
      <c r="H110" s="28"/>
      <c r="I110" s="191"/>
    </row>
    <row r="111" spans="1:9" s="2" customFormat="1" ht="20.25" customHeight="1">
      <c r="A111" s="57"/>
      <c r="B111" s="7" t="s">
        <v>51</v>
      </c>
      <c r="C111" s="217"/>
      <c r="D111" s="92">
        <v>538.9</v>
      </c>
      <c r="E111" s="92">
        <v>538.9</v>
      </c>
      <c r="F111" s="93">
        <f>SUM(E111/D111*100)</f>
        <v>100</v>
      </c>
      <c r="G111" s="109"/>
      <c r="H111" s="104"/>
      <c r="I111" s="218"/>
    </row>
    <row r="112" spans="1:9" s="2" customFormat="1" ht="20.25" customHeight="1">
      <c r="A112" s="118"/>
      <c r="B112" s="148" t="s">
        <v>38</v>
      </c>
      <c r="C112" s="119"/>
      <c r="D112" s="120">
        <f>SUM(D113:D116)</f>
        <v>33807.18</v>
      </c>
      <c r="E112" s="120">
        <f>SUM(E113:E116)</f>
        <v>33766.68</v>
      </c>
      <c r="F112" s="128">
        <f>E112/D112*100</f>
        <v>99.88020296280257</v>
      </c>
      <c r="G112" s="171"/>
      <c r="H112" s="121"/>
      <c r="I112" s="122"/>
    </row>
    <row r="113" spans="1:9" s="2" customFormat="1" ht="20.25" customHeight="1">
      <c r="A113" s="162"/>
      <c r="B113" s="7" t="s">
        <v>48</v>
      </c>
      <c r="C113" s="163"/>
      <c r="D113" s="164"/>
      <c r="E113" s="164"/>
      <c r="F113" s="165"/>
      <c r="G113" s="168"/>
      <c r="H113" s="166"/>
      <c r="I113" s="167"/>
    </row>
    <row r="114" spans="1:9" s="2" customFormat="1" ht="20.25" customHeight="1">
      <c r="A114" s="162"/>
      <c r="B114" s="7" t="s">
        <v>49</v>
      </c>
      <c r="C114" s="163"/>
      <c r="D114" s="164"/>
      <c r="E114" s="164"/>
      <c r="F114" s="165"/>
      <c r="G114" s="168"/>
      <c r="H114" s="166"/>
      <c r="I114" s="167"/>
    </row>
    <row r="115" spans="1:9" s="2" customFormat="1" ht="20.25" customHeight="1">
      <c r="A115" s="162"/>
      <c r="B115" s="7" t="s">
        <v>50</v>
      </c>
      <c r="C115" s="163"/>
      <c r="D115" s="164">
        <f>SUM(D110)</f>
        <v>33268.28</v>
      </c>
      <c r="E115" s="164">
        <f>SUM(E110)</f>
        <v>33227.78</v>
      </c>
      <c r="F115" s="172">
        <f>SUM(E115/D115*100)</f>
        <v>99.87826241693288</v>
      </c>
      <c r="G115" s="168"/>
      <c r="H115" s="166"/>
      <c r="I115" s="167"/>
    </row>
    <row r="116" spans="1:9" s="2" customFormat="1" ht="20.25" customHeight="1">
      <c r="A116" s="162"/>
      <c r="B116" s="7" t="s">
        <v>51</v>
      </c>
      <c r="C116" s="163"/>
      <c r="D116" s="164">
        <f>SUM(D111)</f>
        <v>538.9</v>
      </c>
      <c r="E116" s="164">
        <f>SUM(E111)</f>
        <v>538.9</v>
      </c>
      <c r="F116" s="93">
        <f>SUM(E116/D116*100)</f>
        <v>100</v>
      </c>
      <c r="G116" s="168"/>
      <c r="H116" s="166"/>
      <c r="I116" s="167"/>
    </row>
    <row r="117" spans="1:9" s="2" customFormat="1" ht="20.25" customHeight="1">
      <c r="A117" s="262" t="s">
        <v>86</v>
      </c>
      <c r="B117" s="209"/>
      <c r="C117" s="209"/>
      <c r="D117" s="209"/>
      <c r="E117" s="209"/>
      <c r="F117" s="209"/>
      <c r="G117" s="209"/>
      <c r="H117" s="209"/>
      <c r="I117" s="209"/>
    </row>
    <row r="118" spans="1:9" s="2" customFormat="1" ht="272.25" customHeight="1">
      <c r="A118" s="57">
        <v>14</v>
      </c>
      <c r="B118" s="25" t="s">
        <v>24</v>
      </c>
      <c r="C118" s="185" t="s">
        <v>4</v>
      </c>
      <c r="D118" s="87"/>
      <c r="E118" s="87"/>
      <c r="F118" s="88"/>
      <c r="G118" s="192" t="s">
        <v>60</v>
      </c>
      <c r="H118" s="193" t="s">
        <v>90</v>
      </c>
      <c r="I118" s="244" t="s">
        <v>74</v>
      </c>
    </row>
    <row r="119" spans="1:9" s="2" customFormat="1" ht="20.25" customHeight="1">
      <c r="A119" s="57"/>
      <c r="B119" s="6" t="s">
        <v>2</v>
      </c>
      <c r="C119" s="186"/>
      <c r="D119" s="92">
        <f>SUM(D120+D121+D122+D123)</f>
        <v>5259.72</v>
      </c>
      <c r="E119" s="92">
        <f>SUM(E120+E121+E122+E123)</f>
        <v>4513.49</v>
      </c>
      <c r="F119" s="93">
        <f>SUM(E119/D119*100)</f>
        <v>85.81236263527336</v>
      </c>
      <c r="G119" s="192"/>
      <c r="H119" s="194"/>
      <c r="I119" s="244"/>
    </row>
    <row r="120" spans="1:9" s="2" customFormat="1" ht="20.25" customHeight="1">
      <c r="A120" s="57"/>
      <c r="B120" s="7" t="s">
        <v>48</v>
      </c>
      <c r="C120" s="186"/>
      <c r="D120" s="92"/>
      <c r="E120" s="92"/>
      <c r="F120" s="93"/>
      <c r="G120" s="192"/>
      <c r="H120" s="194"/>
      <c r="I120" s="244"/>
    </row>
    <row r="121" spans="1:9" s="2" customFormat="1" ht="20.25" customHeight="1">
      <c r="A121" s="57"/>
      <c r="B121" s="7" t="s">
        <v>49</v>
      </c>
      <c r="C121" s="186"/>
      <c r="D121" s="92"/>
      <c r="E121" s="92"/>
      <c r="F121" s="93"/>
      <c r="G121" s="192"/>
      <c r="H121" s="194"/>
      <c r="I121" s="244"/>
    </row>
    <row r="122" spans="1:9" s="2" customFormat="1" ht="20.25" customHeight="1">
      <c r="A122" s="57"/>
      <c r="B122" s="7" t="s">
        <v>50</v>
      </c>
      <c r="C122" s="186"/>
      <c r="D122" s="92">
        <v>5259.72</v>
      </c>
      <c r="E122" s="92">
        <v>4513.49</v>
      </c>
      <c r="F122" s="93">
        <f>SUM(E122/D122*100)</f>
        <v>85.81236263527336</v>
      </c>
      <c r="G122" s="192"/>
      <c r="H122" s="194"/>
      <c r="I122" s="244"/>
    </row>
    <row r="123" spans="1:9" s="2" customFormat="1" ht="20.25" customHeight="1">
      <c r="A123" s="57"/>
      <c r="B123" s="7" t="s">
        <v>51</v>
      </c>
      <c r="C123" s="187"/>
      <c r="D123" s="92"/>
      <c r="E123" s="92"/>
      <c r="F123" s="93"/>
      <c r="G123" s="192"/>
      <c r="H123" s="195"/>
      <c r="I123" s="244"/>
    </row>
    <row r="124" spans="1:9" s="2" customFormat="1" ht="105" customHeight="1">
      <c r="A124" s="57">
        <v>15</v>
      </c>
      <c r="B124" s="25" t="s">
        <v>34</v>
      </c>
      <c r="C124" s="233" t="s">
        <v>33</v>
      </c>
      <c r="D124" s="87"/>
      <c r="E124" s="87"/>
      <c r="F124" s="88"/>
      <c r="G124" s="192" t="s">
        <v>57</v>
      </c>
      <c r="H124" s="193" t="s">
        <v>71</v>
      </c>
      <c r="I124" s="214" t="s">
        <v>84</v>
      </c>
    </row>
    <row r="125" spans="1:9" s="2" customFormat="1" ht="20.25" customHeight="1">
      <c r="A125" s="57"/>
      <c r="B125" s="6" t="s">
        <v>2</v>
      </c>
      <c r="C125" s="234"/>
      <c r="D125" s="92">
        <f>SUM(D126+D127+D128+D129)</f>
        <v>71310.06</v>
      </c>
      <c r="E125" s="92">
        <f>SUM(E126+E127+E128+E129)</f>
        <v>70801.37</v>
      </c>
      <c r="F125" s="93">
        <f>SUM(E125/D125*100)</f>
        <v>99.28665043894227</v>
      </c>
      <c r="G125" s="192"/>
      <c r="H125" s="194"/>
      <c r="I125" s="214"/>
    </row>
    <row r="126" spans="1:9" s="2" customFormat="1" ht="20.25" customHeight="1">
      <c r="A126" s="57"/>
      <c r="B126" s="7" t="s">
        <v>48</v>
      </c>
      <c r="C126" s="234"/>
      <c r="D126" s="92">
        <v>1498.27</v>
      </c>
      <c r="E126" s="92">
        <v>1498.27</v>
      </c>
      <c r="F126" s="93">
        <f>SUM(E126/D126*100)</f>
        <v>100</v>
      </c>
      <c r="G126" s="192"/>
      <c r="H126" s="194"/>
      <c r="I126" s="214"/>
    </row>
    <row r="127" spans="1:9" s="2" customFormat="1" ht="20.25" customHeight="1">
      <c r="A127" s="57"/>
      <c r="B127" s="7" t="s">
        <v>49</v>
      </c>
      <c r="C127" s="234"/>
      <c r="D127" s="92">
        <v>19638.2</v>
      </c>
      <c r="E127" s="92">
        <v>19638.2</v>
      </c>
      <c r="F127" s="93">
        <f>SUM(E127/D127*100)</f>
        <v>100</v>
      </c>
      <c r="G127" s="192"/>
      <c r="H127" s="194"/>
      <c r="I127" s="214"/>
    </row>
    <row r="128" spans="1:9" s="2" customFormat="1" ht="20.25" customHeight="1">
      <c r="A128" s="57"/>
      <c r="B128" s="7" t="s">
        <v>50</v>
      </c>
      <c r="C128" s="234"/>
      <c r="D128" s="92">
        <v>50173.59</v>
      </c>
      <c r="E128" s="92">
        <v>49664.9</v>
      </c>
      <c r="F128" s="93">
        <f>SUM(E128/D128*100)</f>
        <v>98.98613991942774</v>
      </c>
      <c r="G128" s="192"/>
      <c r="H128" s="194"/>
      <c r="I128" s="214"/>
    </row>
    <row r="129" spans="1:9" s="2" customFormat="1" ht="20.25" customHeight="1">
      <c r="A129" s="57"/>
      <c r="B129" s="37" t="s">
        <v>51</v>
      </c>
      <c r="C129" s="234"/>
      <c r="D129" s="173"/>
      <c r="E129" s="173"/>
      <c r="F129" s="174"/>
      <c r="G129" s="197"/>
      <c r="H129" s="194"/>
      <c r="I129" s="214"/>
    </row>
    <row r="130" spans="1:9" s="2" customFormat="1" ht="20.25" customHeight="1">
      <c r="A130" s="57"/>
      <c r="B130" s="126" t="s">
        <v>39</v>
      </c>
      <c r="C130" s="147"/>
      <c r="D130" s="160">
        <f>SUM(D131:D134)</f>
        <v>76569.78</v>
      </c>
      <c r="E130" s="160">
        <f>SUM(E131:E134)</f>
        <v>75314.86</v>
      </c>
      <c r="F130" s="128">
        <f>E130/D130*100</f>
        <v>98.36107665452349</v>
      </c>
      <c r="G130" s="129"/>
      <c r="H130" s="131"/>
      <c r="I130" s="131"/>
    </row>
    <row r="131" spans="1:9" s="2" customFormat="1" ht="20.25" customHeight="1">
      <c r="A131" s="57"/>
      <c r="B131" s="7" t="s">
        <v>48</v>
      </c>
      <c r="C131" s="175"/>
      <c r="D131" s="102">
        <f aca="true" t="shared" si="0" ref="D131:E133">SUM(D120+D126)</f>
        <v>1498.27</v>
      </c>
      <c r="E131" s="102">
        <f t="shared" si="0"/>
        <v>1498.27</v>
      </c>
      <c r="F131" s="102">
        <f>SUM(E131/D131*100)</f>
        <v>100</v>
      </c>
      <c r="G131" s="105"/>
      <c r="H131" s="106"/>
      <c r="I131" s="106"/>
    </row>
    <row r="132" spans="1:9" s="2" customFormat="1" ht="20.25" customHeight="1">
      <c r="A132" s="57"/>
      <c r="B132" s="7" t="s">
        <v>49</v>
      </c>
      <c r="C132" s="175"/>
      <c r="D132" s="102">
        <f t="shared" si="0"/>
        <v>19638.2</v>
      </c>
      <c r="E132" s="102">
        <f t="shared" si="0"/>
        <v>19638.2</v>
      </c>
      <c r="F132" s="102">
        <f>SUM(E132/D132*100)</f>
        <v>100</v>
      </c>
      <c r="G132" s="105"/>
      <c r="H132" s="106"/>
      <c r="I132" s="106"/>
    </row>
    <row r="133" spans="1:9" s="2" customFormat="1" ht="20.25" customHeight="1">
      <c r="A133" s="57"/>
      <c r="B133" s="7" t="s">
        <v>50</v>
      </c>
      <c r="C133" s="175"/>
      <c r="D133" s="102">
        <f t="shared" si="0"/>
        <v>55433.31</v>
      </c>
      <c r="E133" s="102">
        <f t="shared" si="0"/>
        <v>54178.39</v>
      </c>
      <c r="F133" s="102">
        <f>SUM(E133/D133*100)</f>
        <v>97.73616260692353</v>
      </c>
      <c r="G133" s="105"/>
      <c r="H133" s="106"/>
      <c r="I133" s="106"/>
    </row>
    <row r="134" spans="1:9" s="2" customFormat="1" ht="20.25" customHeight="1" thickBot="1">
      <c r="A134" s="57"/>
      <c r="B134" s="7" t="s">
        <v>51</v>
      </c>
      <c r="C134" s="175"/>
      <c r="D134" s="102"/>
      <c r="E134" s="102"/>
      <c r="F134" s="102"/>
      <c r="G134" s="105"/>
      <c r="H134" s="106"/>
      <c r="I134" s="106"/>
    </row>
    <row r="135" spans="1:9" s="3" customFormat="1" ht="34.5" customHeight="1">
      <c r="A135" s="235"/>
      <c r="B135" s="176" t="s">
        <v>42</v>
      </c>
      <c r="C135" s="177"/>
      <c r="D135" s="178">
        <f>SUM(D136:D139)</f>
        <v>4260014.081</v>
      </c>
      <c r="E135" s="178">
        <f>SUM(E136:E139)</f>
        <v>3817445.9159999997</v>
      </c>
      <c r="F135" s="179">
        <f>E135/D135*100</f>
        <v>89.61111027839345</v>
      </c>
      <c r="G135" s="180"/>
      <c r="H135" s="181"/>
      <c r="I135" s="181"/>
    </row>
    <row r="136" spans="1:9" s="3" customFormat="1" ht="20.25" customHeight="1">
      <c r="A136" s="236"/>
      <c r="B136" s="17" t="s">
        <v>48</v>
      </c>
      <c r="C136" s="36"/>
      <c r="D136" s="182">
        <f aca="true" t="shared" si="1" ref="D136:E139">SUM(D22+D46+D77+D101+D113+D131)</f>
        <v>1498.27</v>
      </c>
      <c r="E136" s="182">
        <f t="shared" si="1"/>
        <v>1498.27</v>
      </c>
      <c r="F136" s="64">
        <f>E136/D136*100</f>
        <v>100</v>
      </c>
      <c r="G136" s="180"/>
      <c r="H136" s="181"/>
      <c r="I136" s="181"/>
    </row>
    <row r="137" spans="1:9" s="3" customFormat="1" ht="20.25" customHeight="1">
      <c r="A137" s="236"/>
      <c r="B137" s="17" t="s">
        <v>49</v>
      </c>
      <c r="C137" s="36"/>
      <c r="D137" s="183">
        <f t="shared" si="1"/>
        <v>1590464.22</v>
      </c>
      <c r="E137" s="183">
        <f t="shared" si="1"/>
        <v>1447808.86</v>
      </c>
      <c r="F137" s="64">
        <f>E137/D137*100</f>
        <v>91.03058351102045</v>
      </c>
      <c r="G137" s="180"/>
      <c r="H137" s="181"/>
      <c r="I137" s="181"/>
    </row>
    <row r="138" spans="1:9" s="3" customFormat="1" ht="20.25" customHeight="1">
      <c r="A138" s="236"/>
      <c r="B138" s="17" t="s">
        <v>50</v>
      </c>
      <c r="C138" s="18"/>
      <c r="D138" s="183">
        <f t="shared" si="1"/>
        <v>2635512.6909999996</v>
      </c>
      <c r="E138" s="183">
        <f t="shared" si="1"/>
        <v>2341299.886</v>
      </c>
      <c r="F138" s="64">
        <f>E138/D138*100</f>
        <v>88.83660071132627</v>
      </c>
      <c r="G138" s="180"/>
      <c r="H138" s="181"/>
      <c r="I138" s="181"/>
    </row>
    <row r="139" spans="1:9" s="3" customFormat="1" ht="20.25" customHeight="1" thickBot="1">
      <c r="A139" s="237"/>
      <c r="B139" s="17" t="s">
        <v>51</v>
      </c>
      <c r="C139" s="18"/>
      <c r="D139" s="182">
        <f t="shared" si="1"/>
        <v>32538.9</v>
      </c>
      <c r="E139" s="182">
        <f t="shared" si="1"/>
        <v>26838.9</v>
      </c>
      <c r="F139" s="64">
        <f>E139/D139*100</f>
        <v>82.48250555488968</v>
      </c>
      <c r="G139" s="180"/>
      <c r="H139" s="181"/>
      <c r="I139" s="181"/>
    </row>
    <row r="142" spans="2:5" ht="15.75">
      <c r="B142" s="1" t="s">
        <v>89</v>
      </c>
      <c r="D142" s="184">
        <f>SUM(D21+D45+D76+D100+D112+D130)</f>
        <v>4260014.081</v>
      </c>
      <c r="E142" s="184">
        <f>SUM(E21+E45+E76+E100+E112+E130)</f>
        <v>3817445.916</v>
      </c>
    </row>
    <row r="143" ht="15.75">
      <c r="B143" s="224"/>
    </row>
    <row r="144" spans="2:4" ht="15.75">
      <c r="B144" s="224"/>
      <c r="D144" s="184">
        <f>SUM(D19+D48+D79+D103+D115+D133)</f>
        <v>2633011.541</v>
      </c>
    </row>
  </sheetData>
  <sheetProtection/>
  <mergeCells count="75">
    <mergeCell ref="I15:I20"/>
    <mergeCell ref="A105:I105"/>
    <mergeCell ref="A117:I117"/>
    <mergeCell ref="A57:I57"/>
    <mergeCell ref="A81:I81"/>
    <mergeCell ref="A26:I26"/>
    <mergeCell ref="A50:I50"/>
    <mergeCell ref="C51:C56"/>
    <mergeCell ref="I82:I87"/>
    <mergeCell ref="G27:G32"/>
    <mergeCell ref="I118:I123"/>
    <mergeCell ref="A8:I8"/>
    <mergeCell ref="C15:C20"/>
    <mergeCell ref="D15:F15"/>
    <mergeCell ref="G15:G20"/>
    <mergeCell ref="H15:H20"/>
    <mergeCell ref="I64:I69"/>
    <mergeCell ref="I70:I75"/>
    <mergeCell ref="H88:I93"/>
    <mergeCell ref="I33:I38"/>
    <mergeCell ref="I124:I129"/>
    <mergeCell ref="G118:G123"/>
    <mergeCell ref="G82:G87"/>
    <mergeCell ref="G88:G93"/>
    <mergeCell ref="G94:G99"/>
    <mergeCell ref="H39:H44"/>
    <mergeCell ref="D51:G51"/>
    <mergeCell ref="G124:G129"/>
    <mergeCell ref="H124:H129"/>
    <mergeCell ref="H82:H87"/>
    <mergeCell ref="H118:H123"/>
    <mergeCell ref="F6:F7"/>
    <mergeCell ref="G6:I6"/>
    <mergeCell ref="G70:G75"/>
    <mergeCell ref="H27:H32"/>
    <mergeCell ref="H64:H69"/>
    <mergeCell ref="H70:H75"/>
    <mergeCell ref="I39:I44"/>
    <mergeCell ref="I27:I32"/>
    <mergeCell ref="I58:I63"/>
    <mergeCell ref="B5:B7"/>
    <mergeCell ref="C5:C7"/>
    <mergeCell ref="G9:G14"/>
    <mergeCell ref="D5:E5"/>
    <mergeCell ref="E6:E7"/>
    <mergeCell ref="H33:H38"/>
    <mergeCell ref="H9:H14"/>
    <mergeCell ref="A27:A32"/>
    <mergeCell ref="C27:C31"/>
    <mergeCell ref="F5:I5"/>
    <mergeCell ref="D6:D7"/>
    <mergeCell ref="A1:I1"/>
    <mergeCell ref="A2:I2"/>
    <mergeCell ref="A3:F3"/>
    <mergeCell ref="A4:I4"/>
    <mergeCell ref="A5:A7"/>
    <mergeCell ref="I9:I14"/>
    <mergeCell ref="B143:B144"/>
    <mergeCell ref="A33:A38"/>
    <mergeCell ref="C33:C38"/>
    <mergeCell ref="D33:F33"/>
    <mergeCell ref="G33:G38"/>
    <mergeCell ref="A39:A44"/>
    <mergeCell ref="C118:C123"/>
    <mergeCell ref="C124:C129"/>
    <mergeCell ref="A135:A139"/>
    <mergeCell ref="A58:A63"/>
    <mergeCell ref="G39:G44"/>
    <mergeCell ref="C106:C111"/>
    <mergeCell ref="I106:I111"/>
    <mergeCell ref="D58:F58"/>
    <mergeCell ref="G58:G63"/>
    <mergeCell ref="H58:H63"/>
    <mergeCell ref="D39:F39"/>
    <mergeCell ref="G64:G69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2011-10-20T00:32:56Z</cp:lastPrinted>
  <dcterms:created xsi:type="dcterms:W3CDTF">2006-09-28T05:33:49Z</dcterms:created>
  <dcterms:modified xsi:type="dcterms:W3CDTF">2016-03-15T07:51:27Z</dcterms:modified>
  <cp:category/>
  <cp:version/>
  <cp:contentType/>
  <cp:contentStatus/>
</cp:coreProperties>
</file>