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ействующие МП" sheetId="1" r:id="rId1"/>
  </sheets>
  <definedNames>
    <definedName name="_xlnm.Print_Titles" localSheetId="0">'Действующие МП'!$5:$7</definedName>
    <definedName name="_xlnm.Print_Area" localSheetId="0">'Действующие МП'!$A$1:$J$250</definedName>
  </definedNames>
  <calcPr fullCalcOnLoad="1"/>
</workbook>
</file>

<file path=xl/sharedStrings.xml><?xml version="1.0" encoding="utf-8"?>
<sst xmlns="http://schemas.openxmlformats.org/spreadsheetml/2006/main" count="374" uniqueCount="182">
  <si>
    <t>№ п/п</t>
  </si>
  <si>
    <t>Наименование программы</t>
  </si>
  <si>
    <t xml:space="preserve">всего </t>
  </si>
  <si>
    <t xml:space="preserve">Финансовое управление </t>
  </si>
  <si>
    <t>Управление жилищной политики</t>
  </si>
  <si>
    <t>Управление по делам молодежи, физической культуре и спорту</t>
  </si>
  <si>
    <t xml:space="preserve">Управление жизнеобеспе-чения </t>
  </si>
  <si>
    <t>Управление экономического развития</t>
  </si>
  <si>
    <t>ВСЕГО по разделу I.</t>
  </si>
  <si>
    <t>ВСЕГО по разделу IV.</t>
  </si>
  <si>
    <t>В С Е Г О : МП</t>
  </si>
  <si>
    <t xml:space="preserve">Объем финансирования,т.р. </t>
  </si>
  <si>
    <t>Критерии</t>
  </si>
  <si>
    <t xml:space="preserve">Управление жизнеобеспечеия </t>
  </si>
  <si>
    <t xml:space="preserve">Отчет </t>
  </si>
  <si>
    <t xml:space="preserve">о ходе реализации </t>
  </si>
  <si>
    <r>
      <rPr>
        <b/>
        <u val="single"/>
        <sz val="12"/>
        <color indexed="8"/>
        <rFont val="Times New Roman"/>
        <family val="1"/>
      </rPr>
      <t>РАЗДЕЛ    I.</t>
    </r>
    <r>
      <rPr>
        <b/>
        <sz val="12"/>
        <color indexed="8"/>
        <rFont val="Times New Roman"/>
        <family val="1"/>
      </rPr>
      <t xml:space="preserve">   МУНИЦИПАЛЬНЫЕ ПРОГРАММЫ В СФЕРЕ ЭКОНОМИКИ</t>
    </r>
  </si>
  <si>
    <r>
      <rPr>
        <b/>
        <u val="single"/>
        <sz val="12"/>
        <color indexed="8"/>
        <rFont val="Times New Roman"/>
        <family val="1"/>
      </rPr>
      <t>РАЗДЕЛ III.</t>
    </r>
    <r>
      <rPr>
        <b/>
        <sz val="12"/>
        <color indexed="8"/>
        <rFont val="Times New Roman"/>
        <family val="1"/>
      </rPr>
      <t xml:space="preserve">   МУНИЦИПАЛЬНЫЕ ПРОГРАММЫ В СФЕРЕ ОБЕСПЕЧЕНИЯ НАСЕЛЕНИЯ ДОСТУПНЫМ ЖИЛЬЁМ</t>
    </r>
  </si>
  <si>
    <t xml:space="preserve">Управление жизнеобес-печения </t>
  </si>
  <si>
    <r>
      <rPr>
        <b/>
        <u val="single"/>
        <sz val="12"/>
        <color indexed="8"/>
        <rFont val="Times New Roman"/>
        <family val="1"/>
      </rPr>
      <t xml:space="preserve">РАЗДЕЛ IV. </t>
    </r>
    <r>
      <rPr>
        <b/>
        <sz val="12"/>
        <color indexed="8"/>
        <rFont val="Times New Roman"/>
        <family val="1"/>
      </rPr>
      <t xml:space="preserve">   МУНИЦИПАЛЬНЫЕ ПРОГРАММЫ В СФЕРЕ ОБРАЗОВАНИЯ И МОЛОДЕЖНОЙ ПОЛИТИКИ, СПОРТА И ФИЗИЧЕСКОЙ КУЛЬТУРЫ,  КУЛЬТУРЫ</t>
    </r>
  </si>
  <si>
    <r>
      <rPr>
        <b/>
        <u val="single"/>
        <sz val="12"/>
        <color indexed="8"/>
        <rFont val="Times New Roman"/>
        <family val="1"/>
      </rPr>
      <t>РАЗДЕЛ V.</t>
    </r>
    <r>
      <rPr>
        <b/>
        <sz val="12"/>
        <color indexed="8"/>
        <rFont val="Times New Roman"/>
        <family val="1"/>
      </rPr>
      <t xml:space="preserve">   МУНИЦИПАЛЬНЫЕ ПРОГРАММЫ В СФЕРЕ ЖИЛИЩНО-КОММУНАЛЬНОГО ХОЗЯЙСТВА</t>
    </r>
  </si>
  <si>
    <t>Отдел пресс-службы аппарата админист-рации</t>
  </si>
  <si>
    <t>ВСЕГО по разделу V.</t>
  </si>
  <si>
    <t>всего :</t>
  </si>
  <si>
    <t>На весь период реализации Программы</t>
  </si>
  <si>
    <t>ВСЕГО по разделу II.</t>
  </si>
  <si>
    <t>ВСЕГО по разделу III.</t>
  </si>
  <si>
    <t>ВСЕГО по разделу VI.</t>
  </si>
  <si>
    <t>ВСЕГО по разделу VII.</t>
  </si>
  <si>
    <t>Управление имущественных отношений</t>
  </si>
  <si>
    <t>Управление по связям с общественностью и сзаимодействию с силовыми структурами</t>
  </si>
  <si>
    <t>федеральный бюджет</t>
  </si>
  <si>
    <t>краевой бюджет</t>
  </si>
  <si>
    <t>местный бюджет</t>
  </si>
  <si>
    <t>внебюджетные источники</t>
  </si>
  <si>
    <t>Оценка эффективности реализации программы</t>
  </si>
  <si>
    <t>100,0% (эффективна)</t>
  </si>
  <si>
    <t>100,0 %  (эффективна)</t>
  </si>
  <si>
    <r>
      <rPr>
        <b/>
        <u val="single"/>
        <sz val="12"/>
        <color indexed="8"/>
        <rFont val="Times New Roman"/>
        <family val="1"/>
      </rPr>
      <t xml:space="preserve">РАЗДЕЛ VII. </t>
    </r>
    <r>
      <rPr>
        <b/>
        <sz val="12"/>
        <color indexed="8"/>
        <rFont val="Times New Roman"/>
        <family val="1"/>
      </rPr>
      <t xml:space="preserve">   ПРОЧИЕ  МУНИЦИПАЛЬНЫЕ ПРОГРАММЫ</t>
    </r>
  </si>
  <si>
    <t>Управление по работе с территориями</t>
  </si>
  <si>
    <t>Управление образованияи молодежной политики</t>
  </si>
  <si>
    <t>Отдел трудовых и социальных отношений</t>
  </si>
  <si>
    <t>100,0% (эффективность на уровне)</t>
  </si>
  <si>
    <t xml:space="preserve"> </t>
  </si>
  <si>
    <r>
      <rPr>
        <b/>
        <u val="single"/>
        <sz val="12"/>
        <color indexed="8"/>
        <rFont val="Times New Roman"/>
        <family val="1"/>
      </rPr>
      <t>РАЗДЕЛ II.</t>
    </r>
    <r>
      <rPr>
        <b/>
        <sz val="12"/>
        <color indexed="8"/>
        <rFont val="Times New Roman"/>
        <family val="1"/>
      </rPr>
      <t xml:space="preserve">   МУНИЦИПАЛЬНЫЕ ПРОГРАММЫ В СФЕРЕ СОЦИАЛЬНОЙ ПОДДЕРЖКИ </t>
    </r>
  </si>
  <si>
    <t>Управление градостроительства</t>
  </si>
  <si>
    <r>
      <rPr>
        <b/>
        <u val="single"/>
        <sz val="12"/>
        <color indexed="8"/>
        <rFont val="Times New Roman"/>
        <family val="1"/>
      </rPr>
      <t>РАЗДЕЛ VI.</t>
    </r>
    <r>
      <rPr>
        <b/>
        <sz val="12"/>
        <color indexed="8"/>
        <rFont val="Times New Roman"/>
        <family val="1"/>
      </rPr>
      <t xml:space="preserve">    МУНИЦИПАЛЬНЫЕ ПРОГРАММЫ В СФЕРЕ БЕЗОПАСНОСТИ </t>
    </r>
  </si>
  <si>
    <t>Ответственный исполнитель программы</t>
  </si>
  <si>
    <r>
      <t xml:space="preserve">МП "Благоустройство территории УГО" на 2017-2021 годы                                                                  </t>
    </r>
    <r>
      <rPr>
        <b/>
        <i/>
        <sz val="11"/>
        <rFont val="Times New Roman"/>
        <family val="1"/>
      </rPr>
      <t>(постановление от 24.11.2016 № 3580 -НПА)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</t>
    </r>
  </si>
  <si>
    <t>Отдел муниципальной службы и кадров</t>
  </si>
  <si>
    <t>99,0%  (эффективность на уровне)</t>
  </si>
  <si>
    <t>муниципальных программ Уссурийского городского округа (по состоянию на 01.01.2019 года)</t>
  </si>
  <si>
    <t>1. 111,18%                  2. 95,2 %            3. 2,0 раза</t>
  </si>
  <si>
    <t xml:space="preserve">1. 37,50%              2. 33,33%                 3. 41,77%                                           </t>
  </si>
  <si>
    <t>план 2018 года</t>
  </si>
  <si>
    <t>Фактически освоено за 2018 год</t>
  </si>
  <si>
    <t>% освоения за  2018 год</t>
  </si>
  <si>
    <t xml:space="preserve">Ожидаемый конечный результат, утвержденный на 2018 год., ед.изм.                                                                                                          </t>
  </si>
  <si>
    <t>Показатель, фактически достигнутый в 2018 годy</t>
  </si>
  <si>
    <r>
      <t xml:space="preserve">МП "Охрана окружающей среды Уссурийского городского округа" на 2016-2021 годы                                   </t>
    </r>
    <r>
      <rPr>
        <b/>
        <i/>
        <sz val="10"/>
        <color indexed="8"/>
        <rFont val="Times New Roman"/>
        <family val="1"/>
      </rPr>
      <t>(постановление от 22.12.2015 № 3595-НПА)</t>
    </r>
  </si>
  <si>
    <t xml:space="preserve">Управление жизнеобеспечения </t>
  </si>
  <si>
    <r>
      <t xml:space="preserve">1.Увеличение объема твердых коммунальных  отходов, извлеченных из окружающей природной среды: </t>
    </r>
    <r>
      <rPr>
        <b/>
        <sz val="12"/>
        <color indexed="8"/>
        <rFont val="Times New Roman"/>
        <family val="1"/>
      </rPr>
      <t xml:space="preserve">2018 год </t>
    </r>
    <r>
      <rPr>
        <sz val="12"/>
        <color indexed="8"/>
        <rFont val="Times New Roman"/>
        <family val="1"/>
      </rPr>
      <t xml:space="preserve">- </t>
    </r>
    <r>
      <rPr>
        <b/>
        <sz val="12"/>
        <color indexed="8"/>
        <rFont val="Times New Roman"/>
        <family val="1"/>
      </rPr>
      <t>0%.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                                       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</t>
    </r>
    <r>
      <rPr>
        <sz val="12"/>
        <color indexed="8"/>
        <rFont val="Times New Roman"/>
        <family val="1"/>
      </rPr>
      <t xml:space="preserve">
</t>
    </r>
  </si>
  <si>
    <t>90,2% (эффектиность на уровне)</t>
  </si>
  <si>
    <r>
      <t xml:space="preserve">2.Доля временных площадок для скадирования снега и льда, находящихся на обслуживании:  </t>
    </r>
    <r>
      <rPr>
        <b/>
        <sz val="12"/>
        <color indexed="8"/>
        <rFont val="Times New Roman"/>
        <family val="1"/>
      </rPr>
      <t xml:space="preserve">2018 год - 100,0%. </t>
    </r>
    <r>
      <rPr>
        <sz val="12"/>
        <color indexed="8"/>
        <rFont val="Times New Roman"/>
        <family val="1"/>
      </rPr>
      <t xml:space="preserve">                           </t>
    </r>
  </si>
  <si>
    <r>
      <t>3. Доля обеззараженных шахтных колодцев:</t>
    </r>
    <r>
      <rPr>
        <b/>
        <sz val="12"/>
        <color indexed="8"/>
        <rFont val="Times New Roman"/>
        <family val="1"/>
      </rPr>
      <t xml:space="preserve"> 2018 год - 100,0%</t>
    </r>
  </si>
  <si>
    <r>
      <t>4. Доля гидротехнических сооружений с неудовлетворительным и опасным уровнем безопасности, приведенных в безопасное техническое состояние:</t>
    </r>
    <r>
      <rPr>
        <b/>
        <sz val="12"/>
        <color indexed="8"/>
        <rFont val="Times New Roman"/>
        <family val="1"/>
      </rPr>
      <t xml:space="preserve"> 2018 год - 0%.                                                                </t>
    </r>
    <r>
      <rPr>
        <sz val="12"/>
        <color indexed="8"/>
        <rFont val="Times New Roman"/>
        <family val="1"/>
      </rPr>
      <t xml:space="preserve">      </t>
    </r>
  </si>
  <si>
    <r>
      <t xml:space="preserve">5. Доля сохраненных и находящихся на содержании городских лесов: </t>
    </r>
    <r>
      <rPr>
        <b/>
        <sz val="12"/>
        <color indexed="8"/>
        <rFont val="Times New Roman"/>
        <family val="1"/>
      </rPr>
      <t>2018 год - 0%.</t>
    </r>
  </si>
  <si>
    <r>
      <t xml:space="preserve">6. Доля детей в возрасте от 5 до 18 лет, привлеченных к участию в конкурсах экологической направленности:  </t>
    </r>
    <r>
      <rPr>
        <b/>
        <sz val="12"/>
        <color indexed="8"/>
        <rFont val="Times New Roman"/>
        <family val="1"/>
      </rPr>
      <t>2018 год - 3,05%.</t>
    </r>
  </si>
  <si>
    <t>всего</t>
  </si>
  <si>
    <r>
      <t xml:space="preserve">1. Обеспечение содержания существующих объектов благоустройства и озеленения: </t>
    </r>
    <r>
      <rPr>
        <b/>
        <sz val="12"/>
        <color indexed="8"/>
        <rFont val="Times New Roman"/>
        <family val="1"/>
      </rPr>
      <t>2018 год</t>
    </r>
    <r>
      <rPr>
        <sz val="12"/>
        <color indexed="8"/>
        <rFont val="Times New Roman"/>
        <family val="1"/>
      </rPr>
      <t xml:space="preserve"> - </t>
    </r>
    <r>
      <rPr>
        <b/>
        <sz val="12"/>
        <color indexed="8"/>
        <rFont val="Times New Roman"/>
        <family val="1"/>
      </rPr>
      <t>100,0%</t>
    </r>
    <r>
      <rPr>
        <sz val="12"/>
        <color indexed="8"/>
        <rFont val="Times New Roman"/>
        <family val="1"/>
      </rPr>
      <t xml:space="preserve">.     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</t>
    </r>
  </si>
  <si>
    <t>1. 100%;       2. 100%</t>
  </si>
  <si>
    <r>
      <t xml:space="preserve">2. Обеспечение функционирования фонтанов: </t>
    </r>
    <r>
      <rPr>
        <b/>
        <sz val="12"/>
        <color indexed="8"/>
        <rFont val="Times New Roman"/>
        <family val="1"/>
      </rPr>
      <t>2018 год - 100,0%.</t>
    </r>
  </si>
  <si>
    <r>
      <t xml:space="preserve">МП "Уссурийские дороги"                                            на 2016-2021 годы                                                  </t>
    </r>
    <r>
      <rPr>
        <b/>
        <i/>
        <sz val="11"/>
        <rFont val="Times New Roman"/>
        <family val="1"/>
      </rPr>
      <t xml:space="preserve">(постановление от 22.12.2015 № 3594-НПА) </t>
    </r>
  </si>
  <si>
    <r>
      <t xml:space="preserve">1. Доля автомобильных дорог общего пользования местного значения, в отношении которых произведен ремонт, к общей протяженности автомобильных дорог общего пользования местного значения: </t>
    </r>
    <r>
      <rPr>
        <b/>
        <sz val="12"/>
        <color indexed="8"/>
        <rFont val="Times New Roman"/>
        <family val="1"/>
      </rPr>
      <t>2018 год</t>
    </r>
    <r>
      <rPr>
        <sz val="12"/>
        <color indexed="8"/>
        <rFont val="Times New Roman"/>
        <family val="1"/>
      </rPr>
      <t xml:space="preserve"> -</t>
    </r>
    <r>
      <rPr>
        <b/>
        <sz val="12"/>
        <color indexed="8"/>
        <rFont val="Times New Roman"/>
        <family val="1"/>
      </rPr>
      <t xml:space="preserve"> 1,79 %</t>
    </r>
    <r>
      <rPr>
        <sz val="12"/>
        <color indexed="8"/>
        <rFont val="Times New Roman"/>
        <family val="1"/>
      </rPr>
      <t xml:space="preserve">.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</t>
    </r>
  </si>
  <si>
    <t>100% (эффективна)</t>
  </si>
  <si>
    <r>
      <t xml:space="preserve">2. Увеличение доли светофорных объектов на территории Уссурийского городского округа: </t>
    </r>
    <r>
      <rPr>
        <b/>
        <sz val="12"/>
        <color indexed="8"/>
        <rFont val="Times New Roman"/>
        <family val="1"/>
      </rPr>
      <t>2018 год  - 0 %.</t>
    </r>
  </si>
  <si>
    <r>
      <t xml:space="preserve">3. Увеличение доли наземных пешеходных  переходов, обустроенных перильными ограждениями: </t>
    </r>
    <r>
      <rPr>
        <b/>
        <sz val="12"/>
        <color indexed="8"/>
        <rFont val="Times New Roman"/>
        <family val="1"/>
      </rPr>
      <t>2018 год  - 0 %.</t>
    </r>
  </si>
  <si>
    <r>
      <t>4. Увеличение доли автобусных остановочных пунктов, находящихся в полосе отвода автомобильных дорог общего пользования местного значения, в отношении которых произведен ремонт к общему количеству автобусных остановочных пунктов:</t>
    </r>
    <r>
      <rPr>
        <b/>
        <sz val="12"/>
        <color indexed="8"/>
        <rFont val="Times New Roman"/>
        <family val="1"/>
      </rPr>
      <t xml:space="preserve"> 2018 год - 1,6%. </t>
    </r>
  </si>
  <si>
    <r>
      <t>5. Увеличение доли дорожных знаков на автомобильных дорогах общего пользования местного значения:</t>
    </r>
    <r>
      <rPr>
        <b/>
        <sz val="12"/>
        <color indexed="8"/>
        <rFont val="Times New Roman"/>
        <family val="1"/>
      </rPr>
      <t xml:space="preserve"> 2018 год  - 0 %.</t>
    </r>
  </si>
  <si>
    <r>
      <t xml:space="preserve">МП "Развитие сферы ритуальных услуг и похоронного дела на территории УГО"                                                  на 2016-2021 годы                                     </t>
    </r>
    <r>
      <rPr>
        <b/>
        <i/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(постановление от 07.12.2015 № 3352-НПА) </t>
    </r>
  </si>
  <si>
    <r>
      <t xml:space="preserve">1. Повышение качества предоставления ритуальных услуг, предоставляемых населению на территории Уссурийского городского округа за счет строительства нового кладбища: </t>
    </r>
    <r>
      <rPr>
        <b/>
        <sz val="12"/>
        <color indexed="8"/>
        <rFont val="Times New Roman"/>
        <family val="1"/>
      </rPr>
      <t>2018 год - 0 шт.</t>
    </r>
  </si>
  <si>
    <r>
      <t xml:space="preserve">2. Уменьшение доли очистки от мусора общественных кладбищ Уссурийского городского округа по отношению к  2015 году: </t>
    </r>
    <r>
      <rPr>
        <b/>
        <sz val="12"/>
        <color indexed="8"/>
        <rFont val="Times New Roman"/>
        <family val="1"/>
      </rPr>
      <t xml:space="preserve">2018 год - 20%.  </t>
    </r>
    <r>
      <rPr>
        <sz val="12"/>
        <color indexed="8"/>
        <rFont val="Times New Roman"/>
        <family val="1"/>
      </rPr>
      <t xml:space="preserve"> </t>
    </r>
  </si>
  <si>
    <r>
      <t xml:space="preserve">3. Уменьшение доли аварийных зеленых насаждений убранных на территории общественных кладбищ по отношению к 2015 году: </t>
    </r>
    <r>
      <rPr>
        <b/>
        <sz val="12"/>
        <color indexed="8"/>
        <rFont val="Times New Roman"/>
        <family val="1"/>
      </rPr>
      <t>2018 год - 20%.</t>
    </r>
  </si>
  <si>
    <r>
      <t xml:space="preserve">4. Увеличение площади отремонтированных дорог с асфальтовым и грунтовым покрытием на территории общественных кладбищ по отношению к 2015 году: </t>
    </r>
    <r>
      <rPr>
        <b/>
        <sz val="12"/>
        <color indexed="8"/>
        <rFont val="Times New Roman"/>
        <family val="1"/>
      </rPr>
      <t xml:space="preserve"> 2018 год - 15%.</t>
    </r>
  </si>
  <si>
    <r>
      <t xml:space="preserve">5. Увеличение количества объектов похоронного назначения (кладбищ), имеющих проект санитарно-защитной зоны: </t>
    </r>
    <r>
      <rPr>
        <b/>
        <sz val="12"/>
        <color indexed="8"/>
        <rFont val="Times New Roman"/>
        <family val="1"/>
      </rPr>
      <t>2018 год - 0 шт.</t>
    </r>
  </si>
  <si>
    <r>
      <t>1. Строительство и ввод сетей газоснабжения в эксплуатацию (7 пусковой комплекс) (по отношению к 2017 году):</t>
    </r>
    <r>
      <rPr>
        <b/>
        <sz val="12"/>
        <color indexed="8"/>
        <rFont val="Times New Roman"/>
        <family val="1"/>
      </rPr>
      <t xml:space="preserve"> 2018 год - 40,89%</t>
    </r>
  </si>
  <si>
    <r>
      <t>2. Объем потребления природного газа муниципальными котельными:</t>
    </r>
    <r>
      <rPr>
        <b/>
        <sz val="12"/>
        <color indexed="8"/>
        <rFont val="Times New Roman"/>
        <family val="1"/>
      </rPr>
      <t xml:space="preserve"> 2018 год - 0 тыс.м3/год</t>
    </r>
  </si>
  <si>
    <r>
      <t xml:space="preserve">1. Количество сельских населенных пунктов, которые будут обеспечены питьевой водой надлежащего качества: </t>
    </r>
    <r>
      <rPr>
        <b/>
        <sz val="12"/>
        <color indexed="8"/>
        <rFont val="Times New Roman"/>
        <family val="1"/>
      </rPr>
      <t>2018 год - 26 шт</t>
    </r>
  </si>
  <si>
    <t>1. 26 шт.                   2. 1 шт.           3. 24 540 чел.</t>
  </si>
  <si>
    <r>
      <t xml:space="preserve">2. Количество водозаборных скважин, подлежащих вводу в эксплуатацию: </t>
    </r>
    <r>
      <rPr>
        <b/>
        <sz val="12"/>
        <color indexed="8"/>
        <rFont val="Times New Roman"/>
        <family val="1"/>
      </rPr>
      <t>2018 год - 0 шт.</t>
    </r>
  </si>
  <si>
    <r>
      <t xml:space="preserve">3. Численность населения, обеспеченного питьевой водой надлежащего качества: </t>
    </r>
    <r>
      <rPr>
        <b/>
        <sz val="12"/>
        <color indexed="8"/>
        <rFont val="Times New Roman"/>
        <family val="1"/>
      </rPr>
      <t>2018 год - 24540 чел.</t>
    </r>
  </si>
  <si>
    <r>
      <t xml:space="preserve">1. Доля объектов теплоэнергетического хозяйства, в общем объеме объектов теплоэнергетического хозяйства, в отношении которых проведено обязательное энергетическое обследование: </t>
    </r>
    <r>
      <rPr>
        <b/>
        <sz val="12"/>
        <color indexed="8"/>
        <rFont val="Times New Roman"/>
        <family val="1"/>
      </rPr>
      <t>2018 год - 0%</t>
    </r>
  </si>
  <si>
    <r>
      <t xml:space="preserve">2. Удельный расход топлива на производство тепловой энергии: </t>
    </r>
    <r>
      <rPr>
        <b/>
        <sz val="12"/>
        <color indexed="8"/>
        <rFont val="Times New Roman"/>
        <family val="1"/>
      </rPr>
      <t xml:space="preserve">2018 год - 0,198 тут/Гкал.     </t>
    </r>
  </si>
  <si>
    <r>
      <t xml:space="preserve">3. Удельный расход электроэнергии на производство тепловой энергии: </t>
    </r>
    <r>
      <rPr>
        <b/>
        <sz val="12"/>
        <color indexed="8"/>
        <rFont val="Times New Roman"/>
        <family val="1"/>
      </rPr>
      <t xml:space="preserve">2018 год - 39,5 кВт\Гкал.  </t>
    </r>
    <r>
      <rPr>
        <sz val="12"/>
        <color indexed="8"/>
        <rFont val="Times New Roman"/>
        <family val="1"/>
      </rPr>
      <t xml:space="preserve">                              </t>
    </r>
  </si>
  <si>
    <r>
      <t xml:space="preserve">4. Отношение величины технологических потерь тепловой энергии к материальной характеристике тепловой сети:  </t>
    </r>
    <r>
      <rPr>
        <b/>
        <sz val="12"/>
        <color indexed="8"/>
        <rFont val="Times New Roman"/>
        <family val="1"/>
      </rPr>
      <t xml:space="preserve">2018 год - 1,567 Гкал\кв.м.     </t>
    </r>
  </si>
  <si>
    <r>
      <t xml:space="preserve">5. Экономический эффект от внедрения мероприятий по программе энергосбережения:  </t>
    </r>
    <r>
      <rPr>
        <b/>
        <sz val="12"/>
        <color indexed="8"/>
        <rFont val="Times New Roman"/>
        <family val="1"/>
      </rPr>
      <t xml:space="preserve">2018 год  - 38945  руб./год. </t>
    </r>
  </si>
  <si>
    <r>
      <t xml:space="preserve">6. Протяженность реконструированных, модернизированных теплотрасс, находящихся в муниципальной собственности: </t>
    </r>
    <r>
      <rPr>
        <b/>
        <sz val="12"/>
        <color indexed="8"/>
        <rFont val="Times New Roman"/>
        <family val="1"/>
      </rPr>
      <t>2018 год - 14,735 км</t>
    </r>
  </si>
  <si>
    <r>
      <t xml:space="preserve">МП "Развитие сетей уличного освещения Уссурийского городского округа" на 2018-2021 годы     </t>
    </r>
    <r>
      <rPr>
        <b/>
        <i/>
        <sz val="10"/>
        <color indexed="8"/>
        <rFont val="Times New Roman"/>
        <family val="1"/>
      </rPr>
      <t>(постановление от 24.11.2017 № 3489-НПА)</t>
    </r>
  </si>
  <si>
    <r>
      <t xml:space="preserve">1. Увеличение доли протяженности сети уличного освещения на территории Уссурийского городского округа: </t>
    </r>
    <r>
      <rPr>
        <b/>
        <sz val="11"/>
        <color indexed="8"/>
        <rFont val="Times New Roman"/>
        <family val="1"/>
      </rPr>
      <t>на 2018 год - 0%;</t>
    </r>
  </si>
  <si>
    <t>1. 0%</t>
  </si>
  <si>
    <t>0% (неэффективна)</t>
  </si>
  <si>
    <t>1. 0 шт;               2. 41,2%;           3. 23%;          4. 15%;             5. 0 шт.</t>
  </si>
  <si>
    <r>
      <t xml:space="preserve">МП "Развитие градостроительной деятельности и деятельности в области земельных отношений в Уссурийском городском округе" на  2016-2021 годы </t>
    </r>
    <r>
      <rPr>
        <i/>
        <sz val="12"/>
        <color indexed="8"/>
        <rFont val="Times New Roman"/>
        <family val="1"/>
      </rPr>
      <t xml:space="preserve">(постановление от 22.12.2015 № 3596-НПА) </t>
    </r>
  </si>
  <si>
    <r>
      <t xml:space="preserve">1. Обеспечить проектами планировки территорию Уссурийского городского округа на площади 1802,62 га к 2022 году: </t>
    </r>
    <r>
      <rPr>
        <b/>
        <sz val="12"/>
        <rFont val="Times New Roman"/>
        <family val="1"/>
      </rPr>
      <t xml:space="preserve"> 2018 год - 53,07%</t>
    </r>
    <r>
      <rPr>
        <sz val="12"/>
        <rFont val="Times New Roman"/>
        <family val="1"/>
      </rPr>
      <t xml:space="preserve">.                                                                           2. Обеспечить к 2021 году подготовку земельных участков для предоставления гражданам, имеющих трех и более детей: 1000  земельных участков площадью 100,00 га: </t>
    </r>
    <r>
      <rPr>
        <b/>
        <sz val="12"/>
        <rFont val="Times New Roman"/>
        <family val="1"/>
      </rPr>
      <t xml:space="preserve"> 2018 год - 61,0%.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</si>
  <si>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МП "Управление муниципальным имуществом, находящимся в собственности Уссурийского городского округа" на период 2018-2022 годы </t>
    </r>
    <r>
      <rPr>
        <i/>
        <sz val="12"/>
        <color indexed="8"/>
        <rFont val="Times New Roman"/>
        <family val="1"/>
      </rPr>
      <t xml:space="preserve"> (постановление от 29.11.2016 № 3632-НПА)</t>
    </r>
  </si>
  <si>
    <r>
      <t xml:space="preserve">МП "Содействие развитию малого и среднего предпринимательства на территории УГО" на 2018-2021 годы                                          </t>
    </r>
    <r>
      <rPr>
        <sz val="12"/>
        <rFont val="Times New Roman"/>
        <family val="1"/>
      </rPr>
      <t xml:space="preserve">(постановление от 31.10.2017 № 3236-НПА) </t>
    </r>
  </si>
  <si>
    <r>
      <t xml:space="preserve">1. Улучшение жилищных условий 5,19 % молодых семей от 7600 молодых семей в возрасте от 18 до 35 лет: </t>
    </r>
    <r>
      <rPr>
        <b/>
        <sz val="12"/>
        <color indexed="8"/>
        <rFont val="Times New Roman"/>
        <family val="1"/>
      </rPr>
      <t>2018 год</t>
    </r>
    <r>
      <rPr>
        <sz val="12"/>
        <color indexed="8"/>
        <rFont val="Times New Roman"/>
        <family val="1"/>
      </rPr>
      <t xml:space="preserve"> -  </t>
    </r>
    <r>
      <rPr>
        <b/>
        <sz val="12"/>
        <color indexed="8"/>
        <rFont val="Times New Roman"/>
        <family val="1"/>
      </rPr>
      <t>0,32%;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2. Увеличение доли жилых помещений, приобретенных (построенных) участниками Программы к 2021 году по стравнению с 2010 годом на 154,12 % : </t>
    </r>
    <r>
      <rPr>
        <b/>
        <sz val="12"/>
        <color indexed="8"/>
        <rFont val="Times New Roman"/>
        <family val="1"/>
      </rPr>
      <t>2018 год -  13,22%</t>
    </r>
  </si>
  <si>
    <t xml:space="preserve">1. 0,32%           2. 13,22%          </t>
  </si>
  <si>
    <t>100,00%  (эффективна)</t>
  </si>
  <si>
    <r>
      <t xml:space="preserve">МП "Обеспечение жильем молодых семей УГО" на 2013-2021 годы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06.09.2012 № 3038-НПА) </t>
    </r>
  </si>
  <si>
    <r>
      <t>МП "Проведение капитального ремонта общего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имущества</t>
    </r>
    <r>
      <rPr>
        <b/>
        <sz val="12"/>
        <rFont val="Times New Roman"/>
        <family val="1"/>
      </rPr>
      <t xml:space="preserve"> многоквартирных домов в Уссурийском городском округе, муниципальных жилых помещений, свободных от регистрации и проведение мероприятий, связанных с организацией платы за наем"                                                  на 2018-2022 годы                                                       </t>
    </r>
    <r>
      <rPr>
        <b/>
        <i/>
        <sz val="10"/>
        <rFont val="Times New Roman"/>
        <family val="1"/>
      </rPr>
      <t>(постановление</t>
    </r>
    <r>
      <rPr>
        <b/>
        <i/>
        <sz val="12"/>
        <rFont val="Times New Roman"/>
        <family val="1"/>
      </rPr>
      <t xml:space="preserve"> от 03.05.2017</t>
    </r>
    <r>
      <rPr>
        <b/>
        <i/>
        <sz val="12"/>
        <color indexed="10"/>
        <rFont val="Times New Roman"/>
        <family val="1"/>
      </rPr>
      <t xml:space="preserve">                          </t>
    </r>
    <r>
      <rPr>
        <b/>
        <i/>
        <sz val="12"/>
        <rFont val="Times New Roman"/>
        <family val="1"/>
      </rPr>
      <t xml:space="preserve"> №</t>
    </r>
    <r>
      <rPr>
        <b/>
        <i/>
        <sz val="11"/>
        <rFont val="Times New Roman"/>
        <family val="1"/>
      </rPr>
      <t xml:space="preserve"> 1377-НПА</t>
    </r>
    <r>
      <rPr>
        <b/>
        <i/>
        <sz val="12"/>
        <rFont val="Times New Roman"/>
        <family val="1"/>
      </rPr>
      <t>)</t>
    </r>
  </si>
  <si>
    <r>
      <t xml:space="preserve">1. Увеличение доли общей площади отремонтированных многоквартирных домов от общей площади многоквартирных домов, подлежащих ремонту:  </t>
    </r>
    <r>
      <rPr>
        <b/>
        <sz val="12"/>
        <color indexed="8"/>
        <rFont val="Times New Roman"/>
        <family val="1"/>
      </rPr>
      <t>2018 год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- 3,36%</t>
    </r>
    <r>
      <rPr>
        <sz val="12"/>
        <color indexed="8"/>
        <rFont val="Times New Roman"/>
        <family val="1"/>
      </rPr>
      <t xml:space="preserve">;                                                                                                                                                                                              2. Удельный вес граждан, для которых будут созданы комфортные и безопасные условия проживания от общего количества граждан, проживающих в многоквартирных домах:  </t>
    </r>
    <r>
      <rPr>
        <b/>
        <sz val="12"/>
        <color indexed="8"/>
        <rFont val="Times New Roman"/>
        <family val="1"/>
      </rPr>
      <t>2018 год - 3,03%.</t>
    </r>
    <r>
      <rPr>
        <sz val="12"/>
        <color indexed="8"/>
        <rFont val="Times New Roman"/>
        <family val="1"/>
      </rPr>
      <t xml:space="preserve">                                                              </t>
    </r>
  </si>
  <si>
    <t xml:space="preserve">1. 3,38%                                        2. 3,15%                 </t>
  </si>
  <si>
    <r>
      <t xml:space="preserve">МП "Формирование современной городской среды Уссурийского городского округа"                                                  на 2018-2022 годы                                                       </t>
    </r>
    <r>
      <rPr>
        <b/>
        <i/>
        <sz val="10"/>
        <rFont val="Times New Roman"/>
        <family val="1"/>
      </rPr>
      <t>(постановление</t>
    </r>
    <r>
      <rPr>
        <b/>
        <i/>
        <sz val="12"/>
        <rFont val="Times New Roman"/>
        <family val="1"/>
      </rPr>
      <t xml:space="preserve"> от 30.11.2017</t>
    </r>
    <r>
      <rPr>
        <b/>
        <i/>
        <sz val="12"/>
        <color indexed="10"/>
        <rFont val="Times New Roman"/>
        <family val="1"/>
      </rPr>
      <t xml:space="preserve">                          </t>
    </r>
    <r>
      <rPr>
        <b/>
        <i/>
        <sz val="12"/>
        <rFont val="Times New Roman"/>
        <family val="1"/>
      </rPr>
      <t xml:space="preserve"> №</t>
    </r>
    <r>
      <rPr>
        <b/>
        <i/>
        <sz val="11"/>
        <rFont val="Times New Roman"/>
        <family val="1"/>
      </rPr>
      <t xml:space="preserve"> 3570-НПА</t>
    </r>
    <r>
      <rPr>
        <b/>
        <i/>
        <sz val="12"/>
        <rFont val="Times New Roman"/>
        <family val="1"/>
      </rPr>
      <t>)</t>
    </r>
  </si>
  <si>
    <r>
      <t xml:space="preserve">1. Доля благоустроенных дворовых территорий многоквартирных домов от общего количества требующих ремонта дворовых территорий: </t>
    </r>
    <r>
      <rPr>
        <b/>
        <sz val="12"/>
        <rFont val="Times New Roman"/>
        <family val="1"/>
      </rPr>
      <t>2018 год - 2,41%</t>
    </r>
    <r>
      <rPr>
        <sz val="12"/>
        <rFont val="Times New Roman"/>
        <family val="1"/>
      </rPr>
      <t xml:space="preserve">;                                                                                                                                                     2. Доля благоустроенных общественных территорий от общего числа общественных территорий на территории Уссурийского городского округа: </t>
    </r>
    <r>
      <rPr>
        <b/>
        <sz val="12"/>
        <rFont val="Times New Roman"/>
        <family val="1"/>
      </rPr>
      <t>2018 год - 2,56%</t>
    </r>
    <r>
      <rPr>
        <sz val="12"/>
        <rFont val="Times New Roman"/>
        <family val="1"/>
      </rPr>
      <t xml:space="preserve">;                                                                                                                                                                                                    3. Доля снесенных аварийных домов по отношению к общему числу домов, признанных аварийными: </t>
    </r>
    <r>
      <rPr>
        <b/>
        <sz val="12"/>
        <rFont val="Times New Roman"/>
        <family val="1"/>
      </rPr>
      <t>2018 год - 10,87%</t>
    </r>
    <r>
      <rPr>
        <sz val="12"/>
        <rFont val="Times New Roman"/>
        <family val="1"/>
      </rPr>
      <t xml:space="preserve">.                              </t>
    </r>
  </si>
  <si>
    <t>1. 2,41%                 2. 2,56%                  3. 10,12%</t>
  </si>
  <si>
    <t>1. 5,1%                  2. 28,2%                3. 37,2%</t>
  </si>
  <si>
    <t>81,4% (эффективность на уровне)</t>
  </si>
  <si>
    <t xml:space="preserve">1. 0%               2. 88,6%                                    </t>
  </si>
  <si>
    <t xml:space="preserve">1. 0                            </t>
  </si>
  <si>
    <r>
      <t xml:space="preserve">1.Число субъектов малого и среднего предпринимательства в расчете на 10 тыс. человек населения: </t>
    </r>
    <r>
      <rPr>
        <b/>
        <sz val="12"/>
        <rFont val="Times New Roman"/>
        <family val="1"/>
      </rPr>
      <t xml:space="preserve">2018 год - 529 ед. </t>
    </r>
    <r>
      <rPr>
        <sz val="12"/>
        <rFont val="Times New Roman"/>
        <family val="1"/>
      </rPr>
      <t xml:space="preserve">
2.Доля среднесписочной численности 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организаций): </t>
    </r>
    <r>
      <rPr>
        <b/>
        <sz val="12"/>
        <rFont val="Times New Roman"/>
        <family val="1"/>
      </rPr>
      <t xml:space="preserve">2018 год - 32,74%. </t>
    </r>
    <r>
      <rPr>
        <sz val="12"/>
        <rFont val="Times New Roman"/>
        <family val="1"/>
      </rPr>
      <t xml:space="preserve">
                                                                </t>
    </r>
  </si>
  <si>
    <r>
      <t xml:space="preserve">МП "Развитие  информационного общества в Уссурийском городском округе" на 2017-2020 годы                   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24.10.2016 № 3228-НПА) </t>
    </r>
  </si>
  <si>
    <t>1. 0,0 %                    2. на 5,0%</t>
  </si>
  <si>
    <t>50,0% (эффективность на уровне)</t>
  </si>
  <si>
    <r>
      <t xml:space="preserve">МП "Развитие системы газоснабжения УГО" на 2018-2020годы                                                                  </t>
    </r>
    <r>
      <rPr>
        <b/>
        <i/>
        <sz val="11"/>
        <rFont val="Times New Roman"/>
        <family val="1"/>
      </rPr>
      <t>(постановление от 29.01.2018 № 261-НПА)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</t>
    </r>
  </si>
  <si>
    <r>
      <t xml:space="preserve">МП "Чистая вода" в УГО                                               на 2018-2021 годы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21.11.2017 № 3431-НПА) </t>
    </r>
    <r>
      <rPr>
        <b/>
        <i/>
        <sz val="12"/>
        <rFont val="Times New Roman"/>
        <family val="1"/>
      </rPr>
      <t xml:space="preserve">         </t>
    </r>
    <r>
      <rPr>
        <b/>
        <sz val="12"/>
        <rFont val="Times New Roman"/>
        <family val="1"/>
      </rPr>
      <t xml:space="preserve">    </t>
    </r>
  </si>
  <si>
    <r>
      <t xml:space="preserve">МП "Энергосбережение и повышение энергетической эффективности Уссурийского городского округа" на 2015-2021 годы" </t>
    </r>
    <r>
      <rPr>
        <b/>
        <i/>
        <sz val="11"/>
        <rFont val="Times New Roman"/>
        <family val="1"/>
      </rPr>
      <t>(постановление от 03.07.2015 № 1673-НПА)</t>
    </r>
  </si>
  <si>
    <t>1.  0%;               2.  100%;           3.  63,0%;      4.  0%;          5.  0%;          6. 3,28%</t>
  </si>
  <si>
    <t>1. 40,89%                   2. 0 тыс.м3/год</t>
  </si>
  <si>
    <t xml:space="preserve">1. 0%           2.0,202 тут/Гкал                 3. 42,5 кВт/Гкал                   4. 1,71 Гкал\м2                     5. 40 537,17 руб. /год                        6.  7,479 км                              </t>
  </si>
  <si>
    <t xml:space="preserve">1.прирост  на 4,6 %                                                        2. прирост на 32,0%           </t>
  </si>
  <si>
    <r>
      <t xml:space="preserve">МП "Организация и осуществление мероприятий по работе с молодежью в Уссурийском городском округе" на 2018-2022 годы                                     </t>
    </r>
    <r>
      <rPr>
        <b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постановление от 28.11.2014 № 4536-НПА)</t>
    </r>
  </si>
  <si>
    <r>
      <t xml:space="preserve">МП "Стимулирование развития жилищного строительства на территории Уссурийского городского округа" на 2014-2021 годы                                      </t>
    </r>
    <r>
      <rPr>
        <b/>
        <i/>
        <sz val="10"/>
        <color indexed="8"/>
        <rFont val="Times New Roman"/>
        <family val="1"/>
      </rPr>
      <t>(постановление</t>
    </r>
    <r>
      <rPr>
        <b/>
        <i/>
        <sz val="11.5"/>
        <color indexed="8"/>
        <rFont val="Times New Roman"/>
        <family val="1"/>
      </rPr>
      <t xml:space="preserve"> </t>
    </r>
    <r>
      <rPr>
        <b/>
        <i/>
        <sz val="11.5"/>
        <rFont val="Times New Roman"/>
        <family val="1"/>
      </rPr>
      <t xml:space="preserve">от 30.04.2014 г.           </t>
    </r>
    <r>
      <rPr>
        <b/>
        <i/>
        <sz val="11.5"/>
        <color indexed="8"/>
        <rFont val="Times New Roman"/>
        <family val="1"/>
      </rPr>
      <t xml:space="preserve">                     № </t>
    </r>
    <r>
      <rPr>
        <b/>
        <i/>
        <sz val="10"/>
        <color indexed="8"/>
        <rFont val="Times New Roman"/>
        <family val="1"/>
      </rPr>
      <t>1585-НПА</t>
    </r>
    <r>
      <rPr>
        <b/>
        <i/>
        <sz val="11.5"/>
        <color indexed="8"/>
        <rFont val="Times New Roman"/>
        <family val="1"/>
      </rPr>
      <t>)</t>
    </r>
  </si>
  <si>
    <r>
      <t xml:space="preserve">1. Увеличение к 2021 году количества земельных участков выделенных семьям, имеющим трех и более детей: </t>
    </r>
    <r>
      <rPr>
        <b/>
        <sz val="12"/>
        <color indexed="8"/>
        <rFont val="Times New Roman"/>
        <family val="1"/>
      </rPr>
      <t xml:space="preserve"> 2018 год</t>
    </r>
    <r>
      <rPr>
        <sz val="12"/>
        <color indexed="8"/>
        <rFont val="Times New Roman"/>
        <family val="1"/>
      </rPr>
      <t xml:space="preserve"> - </t>
    </r>
    <r>
      <rPr>
        <b/>
        <sz val="12"/>
        <color indexed="8"/>
        <rFont val="Times New Roman"/>
        <family val="1"/>
      </rPr>
      <t>0%</t>
    </r>
    <r>
      <rPr>
        <sz val="12"/>
        <color indexed="8"/>
        <rFont val="Times New Roman"/>
        <family val="1"/>
      </rPr>
      <t xml:space="preserve">.                                                                                                                                2. Увеличение к 2021 году протяженности дорожной сети (по сравнению с 2013 годом - 482,2 км): </t>
    </r>
    <r>
      <rPr>
        <b/>
        <sz val="12"/>
        <color indexed="8"/>
        <rFont val="Times New Roman"/>
        <family val="1"/>
      </rPr>
      <t>2018 год - 0%.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3. Увеличение к 2021 году протяжености сетей электроснабжения (по сравнению с 2013 годом - 1396,09 км):  </t>
    </r>
    <r>
      <rPr>
        <b/>
        <sz val="12"/>
        <color indexed="8"/>
        <rFont val="Times New Roman"/>
        <family val="1"/>
      </rPr>
      <t>2018 год</t>
    </r>
    <r>
      <rPr>
        <sz val="12"/>
        <color indexed="8"/>
        <rFont val="Times New Roman"/>
        <family val="1"/>
      </rPr>
      <t xml:space="preserve"> - </t>
    </r>
    <r>
      <rPr>
        <b/>
        <sz val="12"/>
        <color indexed="8"/>
        <rFont val="Times New Roman"/>
        <family val="1"/>
      </rPr>
      <t>0,31%</t>
    </r>
    <r>
      <rPr>
        <sz val="12"/>
        <color indexed="8"/>
        <rFont val="Times New Roman"/>
        <family val="1"/>
      </rPr>
      <t xml:space="preserve">.                                                                                      4. Удельный вес земельных участков, обеспеченных дорогами и инженерной инфраструктурой (в сравнении с 31.12.2014 годом - 808 участков):  </t>
    </r>
    <r>
      <rPr>
        <b/>
        <sz val="12"/>
        <color indexed="8"/>
        <rFont val="Times New Roman"/>
        <family val="1"/>
      </rPr>
      <t>2018 год - 15,6%.</t>
    </r>
  </si>
  <si>
    <t>1. 0,0%                                                                         2. 0,0%                          3. 0,31%                                    4. 0,0%</t>
  </si>
  <si>
    <t>75,0% (эффективность на уровне)</t>
  </si>
  <si>
    <t>1. 1,8%              2. 2,04%                3. 1,9%               4. 14,8%               5. 11,6%                        6. 0,6%</t>
  </si>
  <si>
    <r>
      <t xml:space="preserve">МП "Развитие физической культуры и массового спорта в Уссурийском городском округе"                                          на 2016-2021 годы                                                </t>
    </r>
    <r>
      <rPr>
        <b/>
        <i/>
        <sz val="11"/>
        <rFont val="Times New Roman"/>
        <family val="1"/>
      </rPr>
      <t xml:space="preserve">(постановление от 27.11.2015 № 3246-НПА) </t>
    </r>
  </si>
  <si>
    <r>
      <t xml:space="preserve">1. Увеличение численности населения Уссурийского городского округа, систематически занимающегося физической культурой и массовым спортом за весь период реализации программы к 2021 году на 3% в сравнении с показателем 2015 года;   </t>
    </r>
    <r>
      <rPr>
        <b/>
        <sz val="12"/>
        <color indexed="8"/>
        <rFont val="Times New Roman"/>
        <family val="1"/>
      </rPr>
      <t>2018 год</t>
    </r>
    <r>
      <rPr>
        <sz val="12"/>
        <color indexed="8"/>
        <rFont val="Times New Roman"/>
        <family val="1"/>
      </rPr>
      <t xml:space="preserve"> -</t>
    </r>
    <r>
      <rPr>
        <b/>
        <sz val="12"/>
        <color indexed="8"/>
        <rFont val="Times New Roman"/>
        <family val="1"/>
      </rPr>
      <t xml:space="preserve"> 1,7%.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2. Увеличение численности победителей и призеров краевых, региональных, всероссийских соревнований за весь период реализации программы к 2021 году на 4,4% в сравнении с показателем 2015 года: </t>
    </r>
    <r>
      <rPr>
        <b/>
        <sz val="12"/>
        <color indexed="8"/>
        <rFont val="Times New Roman"/>
        <family val="1"/>
      </rPr>
      <t xml:space="preserve"> 2018 год </t>
    </r>
    <r>
      <rPr>
        <sz val="12"/>
        <color indexed="8"/>
        <rFont val="Times New Roman"/>
        <family val="1"/>
      </rPr>
      <t xml:space="preserve">- </t>
    </r>
    <r>
      <rPr>
        <b/>
        <sz val="12"/>
        <color indexed="8"/>
        <rFont val="Times New Roman"/>
        <family val="1"/>
      </rPr>
      <t>2,9%.</t>
    </r>
    <r>
      <rPr>
        <sz val="12"/>
        <color indexed="8"/>
        <rFont val="Times New Roman"/>
        <family val="1"/>
      </rPr>
      <t xml:space="preserve">                                                                                     3. Увеличение численности спортсменов Уссурийского городского округа, выполнивших массовые спортивные разряды за весь период реализации программы к 2021 году на 4,4% в сравнении с показателем 2015 года: </t>
    </r>
    <r>
      <rPr>
        <b/>
        <sz val="12"/>
        <color indexed="8"/>
        <rFont val="Times New Roman"/>
        <family val="1"/>
      </rPr>
      <t>2018 год</t>
    </r>
    <r>
      <rPr>
        <sz val="12"/>
        <color indexed="8"/>
        <rFont val="Times New Roman"/>
        <family val="1"/>
      </rPr>
      <t xml:space="preserve"> - </t>
    </r>
    <r>
      <rPr>
        <b/>
        <sz val="12"/>
        <color indexed="8"/>
        <rFont val="Times New Roman"/>
        <family val="1"/>
      </rPr>
      <t>2,9%</t>
    </r>
    <r>
      <rPr>
        <sz val="12"/>
        <color indexed="8"/>
        <rFont val="Times New Roman"/>
        <family val="1"/>
      </rPr>
      <t xml:space="preserve">.                                                                                                   4. Увеличение численности участников официальных физкультурных  и спортивных мероприятий Уссурийского городского округа за весь период реализации программы к 2021 году на 14% в сравнении с показателем 2015 года:  </t>
    </r>
    <r>
      <rPr>
        <b/>
        <sz val="12"/>
        <color indexed="8"/>
        <rFont val="Times New Roman"/>
        <family val="1"/>
      </rPr>
      <t>2018 год</t>
    </r>
    <r>
      <rPr>
        <sz val="12"/>
        <color indexed="8"/>
        <rFont val="Times New Roman"/>
        <family val="1"/>
      </rPr>
      <t xml:space="preserve"> - </t>
    </r>
    <r>
      <rPr>
        <b/>
        <sz val="12"/>
        <color indexed="8"/>
        <rFont val="Times New Roman"/>
        <family val="1"/>
      </rPr>
      <t>8%</t>
    </r>
    <r>
      <rPr>
        <sz val="12"/>
        <color indexed="8"/>
        <rFont val="Times New Roman"/>
        <family val="1"/>
      </rPr>
      <t xml:space="preserve">. </t>
    </r>
  </si>
  <si>
    <t xml:space="preserve">1. 1,7%              2. 47,4%            3. 3,6%               4. 17,4%               </t>
  </si>
  <si>
    <r>
      <t xml:space="preserve">МП "Развитие культуры и искусства Уссурийского городского округа" на 2017-2021 годы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03.11.2016 № 3386-НПА)    </t>
    </r>
    <r>
      <rPr>
        <b/>
        <sz val="11"/>
        <rFont val="Times New Roman"/>
        <family val="1"/>
      </rPr>
      <t xml:space="preserve"> </t>
    </r>
  </si>
  <si>
    <r>
      <t xml:space="preserve">1. Увеличение количества населения, участвующего в культурно-массовых мероприятиях: </t>
    </r>
    <r>
      <rPr>
        <b/>
        <sz val="11"/>
        <color indexed="8"/>
        <rFont val="Times New Roman"/>
        <family val="1"/>
      </rPr>
      <t xml:space="preserve">2018 год </t>
    </r>
    <r>
      <rPr>
        <sz val="11"/>
        <color indexed="8"/>
        <rFont val="Times New Roman"/>
        <family val="1"/>
      </rPr>
      <t>-</t>
    </r>
    <r>
      <rPr>
        <b/>
        <sz val="11"/>
        <color indexed="8"/>
        <rFont val="Times New Roman"/>
        <family val="1"/>
      </rPr>
      <t xml:space="preserve"> 0,1%</t>
    </r>
    <r>
      <rPr>
        <sz val="11"/>
        <color indexed="8"/>
        <rFont val="Times New Roman"/>
        <family val="1"/>
      </rPr>
      <t xml:space="preserve"> к 2017 году.
2. Увеличение количества учащихся дополнительного образования, обучающихся на "4" и "5" к общему количеству обучающихся (980 чел.): </t>
    </r>
    <r>
      <rPr>
        <b/>
        <sz val="11"/>
        <color indexed="8"/>
        <rFont val="Times New Roman"/>
        <family val="1"/>
      </rPr>
      <t xml:space="preserve">2018 год </t>
    </r>
    <r>
      <rPr>
        <sz val="11"/>
        <color indexed="8"/>
        <rFont val="Times New Roman"/>
        <family val="1"/>
      </rPr>
      <t>-</t>
    </r>
    <r>
      <rPr>
        <b/>
        <sz val="11"/>
        <color indexed="8"/>
        <rFont val="Times New Roman"/>
        <family val="1"/>
      </rPr>
      <t>1,01%</t>
    </r>
    <r>
      <rPr>
        <sz val="11"/>
        <color indexed="8"/>
        <rFont val="Times New Roman"/>
        <family val="1"/>
      </rPr>
      <t xml:space="preserve"> к 2017 году.
3. Увеличение количества посетителей спектаклей (мероприятий):  </t>
    </r>
    <r>
      <rPr>
        <b/>
        <sz val="11"/>
        <color indexed="8"/>
        <rFont val="Times New Roman"/>
        <family val="1"/>
      </rPr>
      <t xml:space="preserve">2018 год </t>
    </r>
    <r>
      <rPr>
        <sz val="11"/>
        <color indexed="8"/>
        <rFont val="Times New Roman"/>
        <family val="1"/>
      </rPr>
      <t>-</t>
    </r>
    <r>
      <rPr>
        <b/>
        <sz val="11"/>
        <color indexed="8"/>
        <rFont val="Times New Roman"/>
        <family val="1"/>
      </rPr>
      <t xml:space="preserve"> 0,1</t>
    </r>
    <r>
      <rPr>
        <sz val="11"/>
        <color indexed="8"/>
        <rFont val="Times New Roman"/>
        <family val="1"/>
      </rPr>
      <t xml:space="preserve">% к 2017 году.
4. Увеличение количества населения, охваченного музейными услугами: </t>
    </r>
    <r>
      <rPr>
        <b/>
        <sz val="11"/>
        <color indexed="8"/>
        <rFont val="Times New Roman"/>
        <family val="1"/>
      </rPr>
      <t xml:space="preserve"> 2018 год</t>
    </r>
    <r>
      <rPr>
        <sz val="11"/>
        <color indexed="8"/>
        <rFont val="Times New Roman"/>
        <family val="1"/>
      </rPr>
      <t xml:space="preserve"> - </t>
    </r>
    <r>
      <rPr>
        <b/>
        <sz val="11"/>
        <color indexed="8"/>
        <rFont val="Times New Roman"/>
        <family val="1"/>
      </rPr>
      <t>0,5%</t>
    </r>
    <r>
      <rPr>
        <sz val="11"/>
        <color indexed="8"/>
        <rFont val="Times New Roman"/>
        <family val="1"/>
      </rPr>
      <t xml:space="preserve"> к 2017 году.                                                   
5. Увеличение количества услуг, оказанных муниципальными библиотеками: </t>
    </r>
    <r>
      <rPr>
        <b/>
        <sz val="11"/>
        <color indexed="8"/>
        <rFont val="Times New Roman"/>
        <family val="1"/>
      </rPr>
      <t>2018 год</t>
    </r>
    <r>
      <rPr>
        <sz val="11"/>
        <color indexed="8"/>
        <rFont val="Times New Roman"/>
        <family val="1"/>
      </rPr>
      <t xml:space="preserve"> - </t>
    </r>
    <r>
      <rPr>
        <b/>
        <sz val="11"/>
        <color indexed="8"/>
        <rFont val="Times New Roman"/>
        <family val="1"/>
      </rPr>
      <t>0,1%</t>
    </r>
    <r>
      <rPr>
        <sz val="11"/>
        <color indexed="8"/>
        <rFont val="Times New Roman"/>
        <family val="1"/>
      </rPr>
      <t xml:space="preserve"> к 2017 году.
6. Увеличение количества участников международных, всероссийских и региональных конкурсов и фестивалей:  </t>
    </r>
    <r>
      <rPr>
        <b/>
        <sz val="11"/>
        <color indexed="8"/>
        <rFont val="Times New Roman"/>
        <family val="1"/>
      </rPr>
      <t>2018 год</t>
    </r>
    <r>
      <rPr>
        <sz val="11"/>
        <color indexed="8"/>
        <rFont val="Times New Roman"/>
        <family val="1"/>
      </rPr>
      <t xml:space="preserve"> - </t>
    </r>
    <r>
      <rPr>
        <b/>
        <sz val="11"/>
        <color indexed="8"/>
        <rFont val="Times New Roman"/>
        <family val="1"/>
      </rPr>
      <t>1,2%</t>
    </r>
    <r>
      <rPr>
        <sz val="11"/>
        <color indexed="8"/>
        <rFont val="Times New Roman"/>
        <family val="1"/>
      </rPr>
      <t xml:space="preserve"> к 2017 году.
7. Увеличение количества мастеров декоративно-прикладного творчества, состоящих в реестре Уссурийского городского округа: </t>
    </r>
    <r>
      <rPr>
        <b/>
        <sz val="11"/>
        <color indexed="8"/>
        <rFont val="Times New Roman"/>
        <family val="1"/>
      </rPr>
      <t xml:space="preserve"> 2018 год</t>
    </r>
    <r>
      <rPr>
        <sz val="11"/>
        <color indexed="8"/>
        <rFont val="Times New Roman"/>
        <family val="1"/>
      </rPr>
      <t xml:space="preserve"> - </t>
    </r>
    <r>
      <rPr>
        <b/>
        <sz val="11"/>
        <color indexed="8"/>
        <rFont val="Times New Roman"/>
        <family val="1"/>
      </rPr>
      <t xml:space="preserve">2,66% </t>
    </r>
    <r>
      <rPr>
        <sz val="11"/>
        <color indexed="8"/>
        <rFont val="Times New Roman"/>
        <family val="1"/>
      </rPr>
      <t xml:space="preserve">к 2017 году.
8. Увеличение числа муниципальных учреждений культуры и искусства, структурных подразделений, оснащенных системой пожарной сигнализации, системой тревожной сигнализации, системой видеонаблюдения: </t>
    </r>
    <r>
      <rPr>
        <b/>
        <sz val="11"/>
        <color indexed="8"/>
        <rFont val="Times New Roman"/>
        <family val="1"/>
      </rPr>
      <t xml:space="preserve"> 2018 год</t>
    </r>
    <r>
      <rPr>
        <sz val="11"/>
        <color indexed="8"/>
        <rFont val="Times New Roman"/>
        <family val="1"/>
      </rPr>
      <t xml:space="preserve"> - </t>
    </r>
    <r>
      <rPr>
        <b/>
        <sz val="11"/>
        <color indexed="8"/>
        <rFont val="Times New Roman"/>
        <family val="1"/>
      </rPr>
      <t>0%</t>
    </r>
    <r>
      <rPr>
        <sz val="11"/>
        <color indexed="8"/>
        <rFont val="Times New Roman"/>
        <family val="1"/>
      </rPr>
      <t xml:space="preserve"> к 2017 году.
9. Увеличение числа муниципальных учреждений культуры и искусства, структурных подразделений, находящихся в удовлетворительном состоянии (не требующих капитального ремонта и не находящихся в аварийном состоянии):  </t>
    </r>
    <r>
      <rPr>
        <b/>
        <sz val="11"/>
        <color indexed="8"/>
        <rFont val="Times New Roman"/>
        <family val="1"/>
      </rPr>
      <t>2018 год</t>
    </r>
    <r>
      <rPr>
        <sz val="11"/>
        <color indexed="8"/>
        <rFont val="Times New Roman"/>
        <family val="1"/>
      </rPr>
      <t xml:space="preserve"> -</t>
    </r>
    <r>
      <rPr>
        <b/>
        <sz val="11"/>
        <color indexed="8"/>
        <rFont val="Times New Roman"/>
        <family val="1"/>
      </rPr>
      <t>9,37%</t>
    </r>
    <r>
      <rPr>
        <sz val="11"/>
        <color indexed="8"/>
        <rFont val="Times New Roman"/>
        <family val="1"/>
      </rPr>
      <t xml:space="preserve"> к 2017 году.
10. Увеличение числа памятников, мемориальных объектов, объектов культурного наследия, не требующих ремонтно-реставрационных работ:  </t>
    </r>
    <r>
      <rPr>
        <b/>
        <sz val="11"/>
        <color indexed="8"/>
        <rFont val="Times New Roman"/>
        <family val="1"/>
      </rPr>
      <t>2018 год</t>
    </r>
    <r>
      <rPr>
        <sz val="11"/>
        <color indexed="8"/>
        <rFont val="Times New Roman"/>
        <family val="1"/>
      </rPr>
      <t xml:space="preserve"> - </t>
    </r>
    <r>
      <rPr>
        <b/>
        <sz val="11"/>
        <color indexed="8"/>
        <rFont val="Times New Roman"/>
        <family val="1"/>
      </rPr>
      <t xml:space="preserve">42,8% </t>
    </r>
    <r>
      <rPr>
        <sz val="11"/>
        <color indexed="8"/>
        <rFont val="Times New Roman"/>
        <family val="1"/>
      </rPr>
      <t xml:space="preserve">к 2017 году.
</t>
    </r>
  </si>
  <si>
    <r>
      <t xml:space="preserve">МП "Развитие системы образования Уссурийского городского округа" на 2016-2021 годы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24.11.2015 № 3159-НПА)    </t>
    </r>
    <r>
      <rPr>
        <b/>
        <sz val="11"/>
        <rFont val="Times New Roman"/>
        <family val="1"/>
      </rPr>
      <t xml:space="preserve"> </t>
    </r>
  </si>
  <si>
    <r>
      <t xml:space="preserve">1. Удовлетворенность населения качеством дошкольного образования: </t>
    </r>
    <r>
      <rPr>
        <b/>
        <sz val="11"/>
        <color indexed="8"/>
        <rFont val="Times New Roman"/>
        <family val="1"/>
      </rPr>
      <t>2018 год</t>
    </r>
    <r>
      <rPr>
        <sz val="11"/>
        <color indexed="8"/>
        <rFont val="Times New Roman"/>
        <family val="1"/>
      </rPr>
      <t xml:space="preserve"> -</t>
    </r>
    <r>
      <rPr>
        <b/>
        <sz val="11"/>
        <color indexed="8"/>
        <rFont val="Times New Roman"/>
        <family val="1"/>
      </rPr>
      <t xml:space="preserve"> 80,5%. </t>
    </r>
    <r>
      <rPr>
        <sz val="11"/>
        <color indexed="8"/>
        <rFont val="Times New Roman"/>
        <family val="1"/>
      </rPr>
      <t xml:space="preserve">                                                                  2. Удовлетворенность населения качеством общего образования: </t>
    </r>
    <r>
      <rPr>
        <b/>
        <sz val="11"/>
        <color indexed="8"/>
        <rFont val="Times New Roman"/>
        <family val="1"/>
      </rPr>
      <t xml:space="preserve">2018 год </t>
    </r>
    <r>
      <rPr>
        <sz val="11"/>
        <color indexed="8"/>
        <rFont val="Times New Roman"/>
        <family val="1"/>
      </rPr>
      <t xml:space="preserve">- </t>
    </r>
    <r>
      <rPr>
        <b/>
        <sz val="11"/>
        <color indexed="8"/>
        <rFont val="Times New Roman"/>
        <family val="1"/>
      </rPr>
      <t>80,56%.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3. Удовлетворенность населения качеством дополнительного образования: </t>
    </r>
    <r>
      <rPr>
        <b/>
        <sz val="11"/>
        <color indexed="8"/>
        <rFont val="Times New Roman"/>
        <family val="1"/>
      </rPr>
      <t>2017 год</t>
    </r>
    <r>
      <rPr>
        <sz val="11"/>
        <color indexed="8"/>
        <rFont val="Times New Roman"/>
        <family val="1"/>
      </rPr>
      <t xml:space="preserve"> - </t>
    </r>
    <r>
      <rPr>
        <b/>
        <sz val="11"/>
        <color indexed="8"/>
        <rFont val="Times New Roman"/>
        <family val="1"/>
      </rPr>
      <t>83,5%</t>
    </r>
    <r>
      <rPr>
        <sz val="11"/>
        <color indexed="8"/>
        <rFont val="Times New Roman"/>
        <family val="1"/>
      </rPr>
      <t xml:space="preserve">.                                                                 4. Отношение численности детей в возрасте о 3 лет до 7 лет, получающих дошкольное образование в текущем году, к численности детей в возрасте от 3 до 7 лет, получающих дошкольное образование и находящихся в очереди на получение дошкольного образования в текущем году: </t>
    </r>
    <r>
      <rPr>
        <b/>
        <sz val="11"/>
        <color indexed="8"/>
        <rFont val="Times New Roman"/>
        <family val="1"/>
      </rPr>
      <t xml:space="preserve"> 2018 год</t>
    </r>
    <r>
      <rPr>
        <sz val="11"/>
        <color indexed="8"/>
        <rFont val="Times New Roman"/>
        <family val="1"/>
      </rPr>
      <t xml:space="preserve"> -</t>
    </r>
    <r>
      <rPr>
        <b/>
        <sz val="11"/>
        <color indexed="8"/>
        <rFont val="Times New Roman"/>
        <family val="1"/>
      </rPr>
      <t xml:space="preserve"> 100%.</t>
    </r>
    <r>
      <rPr>
        <sz val="11"/>
        <color indexed="8"/>
        <rFont val="Times New Roman"/>
        <family val="1"/>
      </rPr>
      <t xml:space="preserve">                                                                              5. Доля детей, охваченных образовательными программами допрлнительного образования детей, в общей численности детей и молодежи 5-18 лет:</t>
    </r>
    <r>
      <rPr>
        <b/>
        <sz val="11"/>
        <color indexed="8"/>
        <rFont val="Times New Roman"/>
        <family val="1"/>
      </rPr>
      <t xml:space="preserve"> 2018 год </t>
    </r>
    <r>
      <rPr>
        <sz val="11"/>
        <color indexed="8"/>
        <rFont val="Times New Roman"/>
        <family val="1"/>
      </rPr>
      <t xml:space="preserve">- </t>
    </r>
    <r>
      <rPr>
        <b/>
        <sz val="11"/>
        <color indexed="8"/>
        <rFont val="Times New Roman"/>
        <family val="1"/>
      </rPr>
      <t>71,8%</t>
    </r>
    <r>
      <rPr>
        <sz val="11"/>
        <color indexed="8"/>
        <rFont val="Times New Roman"/>
        <family val="1"/>
      </rPr>
      <t xml:space="preserve">.                                                         6. Готовность муниципальных образовательных учреждений к началу каждого учебного года:  </t>
    </r>
    <r>
      <rPr>
        <b/>
        <sz val="11"/>
        <color indexed="8"/>
        <rFont val="Times New Roman"/>
        <family val="1"/>
      </rPr>
      <t>2018 год</t>
    </r>
    <r>
      <rPr>
        <sz val="11"/>
        <color indexed="8"/>
        <rFont val="Times New Roman"/>
        <family val="1"/>
      </rPr>
      <t xml:space="preserve"> -</t>
    </r>
    <r>
      <rPr>
        <b/>
        <sz val="11"/>
        <color indexed="8"/>
        <rFont val="Times New Roman"/>
        <family val="1"/>
      </rPr>
      <t xml:space="preserve"> 100%.</t>
    </r>
    <r>
      <rPr>
        <sz val="11"/>
        <color indexed="8"/>
        <rFont val="Times New Roman"/>
        <family val="1"/>
      </rPr>
      <t xml:space="preserve">                                  7. Доля детей первой и второй групп здоровья в общей численности обучающихся в муниципальных учреждениях:  </t>
    </r>
    <r>
      <rPr>
        <b/>
        <sz val="11"/>
        <color indexed="8"/>
        <rFont val="Times New Roman"/>
        <family val="1"/>
      </rPr>
      <t xml:space="preserve">2018 год </t>
    </r>
    <r>
      <rPr>
        <sz val="11"/>
        <color indexed="8"/>
        <rFont val="Times New Roman"/>
        <family val="1"/>
      </rPr>
      <t>-</t>
    </r>
    <r>
      <rPr>
        <b/>
        <sz val="11"/>
        <color indexed="8"/>
        <rFont val="Times New Roman"/>
        <family val="1"/>
      </rPr>
      <t xml:space="preserve"> 90,3%</t>
    </r>
    <r>
      <rPr>
        <sz val="11"/>
        <color indexed="8"/>
        <rFont val="Times New Roman"/>
        <family val="1"/>
      </rPr>
      <t>.</t>
    </r>
  </si>
  <si>
    <t xml:space="preserve">1. 83,5%.             2. 81,9%                                  3. 89,9%                                           4. 100,0%                                         5. 72,2%                                                 6. 100,0%                    7. 90,3%                              </t>
  </si>
  <si>
    <r>
      <t xml:space="preserve">МП"Управление муниципальными финансами  Уссурийского городского округа" на 2016-2021 годы                                       </t>
    </r>
    <r>
      <rPr>
        <b/>
        <i/>
        <sz val="11"/>
        <rFont val="Times New Roman"/>
        <family val="1"/>
      </rPr>
      <t xml:space="preserve">(постановление от 21.10.2015 № 2800-НПА)  </t>
    </r>
    <r>
      <rPr>
        <b/>
        <i/>
        <sz val="12"/>
        <rFont val="Times New Roman"/>
        <family val="1"/>
      </rPr>
      <t xml:space="preserve"> </t>
    </r>
  </si>
  <si>
    <r>
      <t xml:space="preserve">1. Увеличение доли расходов, сформированных в рамках муниципальных программ, в общем объеме расходов бюджета до 88,0%: </t>
    </r>
    <r>
      <rPr>
        <b/>
        <sz val="12"/>
        <color indexed="8"/>
        <rFont val="Times New Roman"/>
        <family val="1"/>
      </rPr>
      <t xml:space="preserve">2018 год </t>
    </r>
    <r>
      <rPr>
        <sz val="12"/>
        <color indexed="8"/>
        <rFont val="Times New Roman"/>
        <family val="1"/>
      </rPr>
      <t xml:space="preserve">- прирост на </t>
    </r>
    <r>
      <rPr>
        <b/>
        <sz val="12"/>
        <color indexed="8"/>
        <rFont val="Times New Roman"/>
        <family val="1"/>
      </rPr>
      <t>1,0%</t>
    </r>
    <r>
      <rPr>
        <sz val="12"/>
        <color indexed="8"/>
        <rFont val="Times New Roman"/>
        <family val="1"/>
      </rPr>
      <t xml:space="preserve">.                                                                            2. Отсутствие просроченной кредиторской задолженности бюджета Уссурийского городского округа : </t>
    </r>
    <r>
      <rPr>
        <b/>
        <sz val="12"/>
        <color indexed="8"/>
        <rFont val="Times New Roman"/>
        <family val="1"/>
      </rPr>
      <t>2018 год</t>
    </r>
    <r>
      <rPr>
        <sz val="12"/>
        <color indexed="8"/>
        <rFont val="Times New Roman"/>
        <family val="1"/>
      </rPr>
      <t xml:space="preserve"> -</t>
    </r>
    <r>
      <rPr>
        <b/>
        <sz val="12"/>
        <color indexed="8"/>
        <rFont val="Times New Roman"/>
        <family val="1"/>
      </rPr>
      <t xml:space="preserve"> 0</t>
    </r>
    <r>
      <rPr>
        <sz val="12"/>
        <color indexed="8"/>
        <rFont val="Times New Roman"/>
        <family val="1"/>
      </rPr>
      <t xml:space="preserve">.                                                                                                                 3. Рост поступления доходов за счет местных налогов бюджета Уссурийского городского округа к уровню 2015 года: </t>
    </r>
    <r>
      <rPr>
        <b/>
        <sz val="12"/>
        <color indexed="8"/>
        <rFont val="Times New Roman"/>
        <family val="1"/>
      </rPr>
      <t>2018 г</t>
    </r>
    <r>
      <rPr>
        <sz val="12"/>
        <color indexed="8"/>
        <rFont val="Times New Roman"/>
        <family val="1"/>
      </rPr>
      <t xml:space="preserve">. - прирост на </t>
    </r>
    <r>
      <rPr>
        <b/>
        <sz val="12"/>
        <color indexed="8"/>
        <rFont val="Times New Roman"/>
        <family val="1"/>
      </rPr>
      <t>25,0%</t>
    </r>
    <r>
      <rPr>
        <sz val="12"/>
        <color indexed="8"/>
        <rFont val="Times New Roman"/>
        <family val="1"/>
      </rPr>
      <t>.                                                                                                           4. Увеличение доли главных распорядителей бюджетных средств, использующих автоматизированную систему планирования бюджета:</t>
    </r>
    <r>
      <rPr>
        <b/>
        <sz val="12"/>
        <color indexed="8"/>
        <rFont val="Times New Roman"/>
        <family val="1"/>
      </rPr>
      <t xml:space="preserve"> 2018 год</t>
    </r>
    <r>
      <rPr>
        <sz val="12"/>
        <color indexed="8"/>
        <rFont val="Times New Roman"/>
        <family val="1"/>
      </rPr>
      <t xml:space="preserve">  - прирост на  </t>
    </r>
    <r>
      <rPr>
        <b/>
        <sz val="12"/>
        <color indexed="8"/>
        <rFont val="Times New Roman"/>
        <family val="1"/>
      </rPr>
      <t>10,0%</t>
    </r>
    <r>
      <rPr>
        <sz val="12"/>
        <color indexed="8"/>
        <rFont val="Times New Roman"/>
        <family val="1"/>
      </rPr>
      <t xml:space="preserve">.                                                                             5. Выполнение плана контрольных мероприятий ежегодно на </t>
    </r>
    <r>
      <rPr>
        <b/>
        <sz val="12"/>
        <color indexed="8"/>
        <rFont val="Times New Roman"/>
        <family val="1"/>
      </rPr>
      <t>100,0%</t>
    </r>
    <r>
      <rPr>
        <sz val="12"/>
        <color indexed="8"/>
        <rFont val="Times New Roman"/>
        <family val="1"/>
      </rPr>
      <t xml:space="preserve">.                                                                                                                6. Доля расходов, сформрованных в рамках муниципальных программ, в общем объеме расходов бюджета: </t>
    </r>
    <r>
      <rPr>
        <b/>
        <sz val="12"/>
        <color indexed="8"/>
        <rFont val="Times New Roman"/>
        <family val="1"/>
      </rPr>
      <t xml:space="preserve">2017 год </t>
    </r>
    <r>
      <rPr>
        <sz val="12"/>
        <color indexed="8"/>
        <rFont val="Times New Roman"/>
        <family val="1"/>
      </rPr>
      <t xml:space="preserve"> - </t>
    </r>
    <r>
      <rPr>
        <b/>
        <sz val="12"/>
        <color indexed="8"/>
        <rFont val="Times New Roman"/>
        <family val="1"/>
      </rPr>
      <t xml:space="preserve">85,0%.                                               </t>
    </r>
    <r>
      <rPr>
        <sz val="12"/>
        <color indexed="8"/>
        <rFont val="Times New Roman"/>
        <family val="1"/>
      </rPr>
      <t xml:space="preserve"> 7. Объем просроченной кредиторской задолженности бюджета Уссурийского городского округа: 2018 год - 0 тыс.руб.                                                                                8. Местные налоговые доходы: доход с налога на имущество физических лиц, доход с земельного налога (2015 год - 273 млн.руб): </t>
    </r>
    <r>
      <rPr>
        <b/>
        <sz val="12"/>
        <color indexed="8"/>
        <rFont val="Times New Roman"/>
        <family val="1"/>
      </rPr>
      <t>2018 год - 330 млн.руб</t>
    </r>
    <r>
      <rPr>
        <sz val="12"/>
        <color indexed="8"/>
        <rFont val="Times New Roman"/>
        <family val="1"/>
      </rPr>
      <t xml:space="preserve">.             9. Доля главных распорядителей бюджетных средств, использующих автоматизированную систему планирования бюджета в </t>
    </r>
    <r>
      <rPr>
        <b/>
        <sz val="12"/>
        <color indexed="8"/>
        <rFont val="Times New Roman"/>
        <family val="1"/>
      </rPr>
      <t>2018 году - 80%</t>
    </r>
    <r>
      <rPr>
        <sz val="12"/>
        <color indexed="8"/>
        <rFont val="Times New Roman"/>
        <family val="1"/>
      </rPr>
      <t xml:space="preserve">.                            10. Удельный вес проведенных отделом финансового контроля контрольных мероприятий в </t>
    </r>
    <r>
      <rPr>
        <b/>
        <sz val="12"/>
        <color indexed="8"/>
        <rFont val="Times New Roman"/>
        <family val="1"/>
      </rPr>
      <t>2018 году - 100%.</t>
    </r>
  </si>
  <si>
    <t>1. 1,6%            2. 0 руб.                3. 217,4%                 4. 100%            5. 100%             6. 85,6%            7. 0 руб.           8. 577,4 млн.руб.               9. 100%                    10. 100%</t>
  </si>
  <si>
    <t>100,0%  (эффективна)</t>
  </si>
  <si>
    <t xml:space="preserve">1. 517 ед.          2.  33,35%               </t>
  </si>
  <si>
    <r>
      <t xml:space="preserve">МП "Поддержка социально-ориентированных некоммерческих организаций на территории  УГО "                                  на 2016-2022 годы                                                          </t>
    </r>
    <r>
      <rPr>
        <b/>
        <i/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(постановление от 05.11.2015 № 2935-НПА) </t>
    </r>
  </si>
  <si>
    <r>
      <t xml:space="preserve">МП "Доступная среда на территории УГО" на 2018-2020 годы"                                  </t>
    </r>
    <r>
      <rPr>
        <b/>
        <i/>
        <sz val="12"/>
        <rFont val="Times New Roman"/>
        <family val="1"/>
      </rPr>
      <t xml:space="preserve">                         </t>
    </r>
    <r>
      <rPr>
        <b/>
        <i/>
        <sz val="11"/>
        <rFont val="Times New Roman"/>
        <family val="1"/>
      </rPr>
      <t xml:space="preserve">(постановление от 08.08.2017 № 2343-НПА) </t>
    </r>
  </si>
  <si>
    <r>
      <t xml:space="preserve">1. Доля доступных для инвалидов и других маломобильных групп населения приоритетных объектов социальной инфраструктуры в общем количестве приоритетных объектов Уссурийского городского округа: </t>
    </r>
    <r>
      <rPr>
        <b/>
        <sz val="12"/>
        <rFont val="Times New Roman"/>
        <family val="1"/>
      </rPr>
      <t xml:space="preserve">2018 год - 78 %.                                                                                                 </t>
    </r>
    <r>
      <rPr>
        <sz val="12"/>
        <rFont val="Times New Roman"/>
        <family val="1"/>
      </rPr>
      <t xml:space="preserve">2. Доля доступных для инвалидов и других маломобильных групп населения приоритетных объектов социальной инфраструктуры дорожно-транспортной сферы в общем количестве приоритетных для инвалидов и других маломобильных групп населения объектов социальной инфраструктуры дорожно-транспортной сферы Уссурийского городского округа:                         </t>
    </r>
    <r>
      <rPr>
        <b/>
        <sz val="12"/>
        <rFont val="Times New Roman"/>
        <family val="1"/>
      </rPr>
      <t xml:space="preserve">2018 год - 32%.                                                                      </t>
    </r>
    <r>
      <rPr>
        <sz val="12"/>
        <rFont val="Times New Roman"/>
        <family val="1"/>
      </rPr>
      <t xml:space="preserve">3.Увеличение количества размещаемых информационных материалов в средствах массовой информации по доступной среде для инвалидов и других МГН: </t>
    </r>
    <r>
      <rPr>
        <b/>
        <sz val="12"/>
        <rFont val="Times New Roman"/>
        <family val="1"/>
      </rPr>
      <t>2018 год - 35%.</t>
    </r>
    <r>
      <rPr>
        <sz val="12"/>
        <rFont val="Times New Roman"/>
        <family val="1"/>
      </rPr>
      <t xml:space="preserve">
</t>
    </r>
  </si>
  <si>
    <t xml:space="preserve">1. 1,79%;                       2. 0%;                3. 0%;                    4. 1,6%;                 5. 0%                         </t>
  </si>
  <si>
    <r>
      <t xml:space="preserve">МП "Комплексные меры по профилактике терроризма и экстремизма на территории Уссурийского городского округа" на 2018-2023 годы </t>
    </r>
    <r>
      <rPr>
        <i/>
        <sz val="12"/>
        <rFont val="Times New Roman"/>
        <family val="1"/>
      </rPr>
      <t>(постановление от 31.07.2017 № 2292-НПА)</t>
    </r>
  </si>
  <si>
    <r>
      <t xml:space="preserve">1. Отсутствие на территории Уссурийского городского округа нарушений экстремистской направленнности, повлекших возникновение массовых беспорядков или иное осложнение оперативной обстановки: </t>
    </r>
    <r>
      <rPr>
        <b/>
        <sz val="12"/>
        <rFont val="Times New Roman"/>
        <family val="1"/>
      </rPr>
      <t xml:space="preserve">2018 год - 0                                                                                  </t>
    </r>
    <r>
      <rPr>
        <sz val="12"/>
        <rFont val="Times New Roman"/>
        <family val="1"/>
      </rPr>
      <t xml:space="preserve">          </t>
    </r>
  </si>
  <si>
    <r>
      <t xml:space="preserve">МП "Обеспечение первичных мер пожарной безопасности в границах сельских населенных пунктов Уссурийского городского округа" на 2016-2021 годы </t>
    </r>
    <r>
      <rPr>
        <i/>
        <sz val="12"/>
        <rFont val="Times New Roman"/>
        <family val="1"/>
      </rPr>
      <t>(постановление от 20.08.2015 № 2228-НПА)</t>
    </r>
  </si>
  <si>
    <r>
      <t xml:space="preserve">1. Обеспечение сельских населенных пунктов Уссурийского городского округа источниками противопожарного водоснабжения: </t>
    </r>
    <r>
      <rPr>
        <b/>
        <sz val="12"/>
        <rFont val="Times New Roman"/>
        <family val="1"/>
      </rPr>
      <t>2018 год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89,2%.</t>
    </r>
    <r>
      <rPr>
        <sz val="12"/>
        <rFont val="Times New Roman"/>
        <family val="1"/>
      </rPr>
      <t xml:space="preserve">                                                     2. Отсутствие травмированных людей на пожарах: </t>
    </r>
    <r>
      <rPr>
        <b/>
        <sz val="12"/>
        <rFont val="Times New Roman"/>
        <family val="1"/>
      </rPr>
      <t>2018 год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0 человек.</t>
    </r>
    <r>
      <rPr>
        <sz val="12"/>
        <rFont val="Times New Roman"/>
        <family val="1"/>
      </rPr>
      <t xml:space="preserve">                                                                                         3. Снижение материального ущерба от пожаров:</t>
    </r>
    <r>
      <rPr>
        <b/>
        <sz val="12"/>
        <rFont val="Times New Roman"/>
        <family val="1"/>
      </rPr>
      <t xml:space="preserve"> 2018 год 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5,0%.</t>
    </r>
  </si>
  <si>
    <t>Управление по связям с общественностью и взаимодействию с силовыми структурами</t>
  </si>
  <si>
    <t>1. 86,5                           2. 0                       3. 5,0%</t>
  </si>
  <si>
    <r>
      <t xml:space="preserve">МП "Повышение качества и доступности предоставления государственных и муниципальных услуг в Уссурийском городском округе" на 2016-2021 годы         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31.08.2015 № 2310 -НПА) </t>
    </r>
  </si>
  <si>
    <r>
      <t xml:space="preserve">1. 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услуг: </t>
    </r>
    <r>
      <rPr>
        <b/>
        <sz val="12"/>
        <rFont val="Times New Roman"/>
        <family val="1"/>
      </rPr>
      <t>2018 год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не менее 90,0%</t>
    </r>
    <r>
      <rPr>
        <sz val="12"/>
        <rFont val="Times New Roman"/>
        <family val="1"/>
      </rPr>
      <t>.                                                   2. Уровень удовлетворенности получателей муниципальных услуг:</t>
    </r>
    <r>
      <rPr>
        <b/>
        <sz val="12"/>
        <rFont val="Times New Roman"/>
        <family val="1"/>
      </rPr>
      <t xml:space="preserve"> 2018 год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не менее 90,0%</t>
    </r>
    <r>
      <rPr>
        <sz val="12"/>
        <rFont val="Times New Roman"/>
        <family val="1"/>
      </rPr>
      <t xml:space="preserve">.               3. Снижение среднего числа обращений в орган государственной власти Российской Федерации (орган местного самоуправления) для получения одной государственной (муниципальной) услуги: </t>
    </r>
    <r>
      <rPr>
        <b/>
        <sz val="12"/>
        <rFont val="Times New Roman"/>
        <family val="1"/>
      </rPr>
      <t>2018 год</t>
    </r>
    <r>
      <rPr>
        <sz val="12"/>
        <rFont val="Times New Roman"/>
        <family val="1"/>
      </rPr>
      <t xml:space="preserve">  - н</t>
    </r>
    <r>
      <rPr>
        <b/>
        <sz val="12"/>
        <rFont val="Times New Roman"/>
        <family val="1"/>
      </rPr>
      <t>е более 2 раз.</t>
    </r>
  </si>
  <si>
    <r>
      <t xml:space="preserve">МП  "Развитие информационно- коммуникационных технологий  администрации Уссурийского городского округа" на 2018 - 2023 годы                                        </t>
    </r>
    <r>
      <rPr>
        <b/>
        <i/>
        <sz val="11"/>
        <rFont val="Times New Roman"/>
        <family val="1"/>
      </rPr>
      <t>(постановление от 10.10.2016 № 3103-НПА)</t>
    </r>
  </si>
  <si>
    <r>
      <t xml:space="preserve">1.Доля автоматизированных информационных потоков по исполнению административных процедур отраслевыми (функциональными) органами администрации Уссурийского городского округа, в рамках предоставления муниципальных услуг: </t>
    </r>
    <r>
      <rPr>
        <b/>
        <sz val="12"/>
        <rFont val="Times New Roman"/>
        <family val="1"/>
      </rPr>
      <t>2018 год - 31%.</t>
    </r>
    <r>
      <rPr>
        <sz val="12"/>
        <rFont val="Times New Roman"/>
        <family val="1"/>
      </rPr>
      <t xml:space="preserve">
2. Доля автоматизированных (модернизированных) процессов управленческой деятельности отраслевых (функциональных) органов администрации Уссурийского городского округа: </t>
    </r>
    <r>
      <rPr>
        <b/>
        <sz val="12"/>
        <rFont val="Times New Roman"/>
        <family val="1"/>
      </rPr>
      <t xml:space="preserve">2018 год - 33 %.                                     </t>
    </r>
    <r>
      <rPr>
        <sz val="12"/>
        <rFont val="Times New Roman"/>
        <family val="1"/>
      </rPr>
      <t xml:space="preserve">
3. Уровень модернизации информационно-коммуникационных технологий администрации Уссурийского городского округа:</t>
    </r>
    <r>
      <rPr>
        <b/>
        <sz val="12"/>
        <rFont val="Times New Roman"/>
        <family val="1"/>
      </rPr>
      <t xml:space="preserve"> 2018 год - 30%.</t>
    </r>
    <r>
      <rPr>
        <sz val="12"/>
        <rFont val="Times New Roman"/>
        <family val="1"/>
      </rPr>
      <t xml:space="preserve">
</t>
    </r>
  </si>
  <si>
    <r>
      <t xml:space="preserve">МП  "Развитие муниципальной службы в  администрации Уссурийского городского округа" на 2017 - 2021 годы                                        </t>
    </r>
    <r>
      <rPr>
        <b/>
        <i/>
        <sz val="11"/>
        <rFont val="Times New Roman"/>
        <family val="1"/>
      </rPr>
      <t>(постановление от 13.09.2016 № 2779-НПА)</t>
    </r>
  </si>
  <si>
    <r>
      <t>1. Отношение (уменьшение) количества вакантных  должностей муниципальной службы к общему количеству должностей муниципальной службы:</t>
    </r>
    <r>
      <rPr>
        <b/>
        <sz val="12"/>
        <rFont val="Times New Roman"/>
        <family val="1"/>
      </rPr>
      <t xml:space="preserve"> 2018 год</t>
    </r>
    <r>
      <rPr>
        <sz val="12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 5,4%.</t>
    </r>
    <r>
      <rPr>
        <sz val="12"/>
        <rFont val="Times New Roman"/>
        <family val="1"/>
      </rPr>
      <t xml:space="preserve">                                                                             2. Отношение (уменьшение) количества муниципальных служащих, приалеченных к дисциплинарной ответственности к общему количеству муниципальных служащих: </t>
    </r>
    <r>
      <rPr>
        <b/>
        <sz val="12"/>
        <rFont val="Times New Roman"/>
        <family val="1"/>
      </rPr>
      <t xml:space="preserve">2018 год </t>
    </r>
    <r>
      <rPr>
        <sz val="12"/>
        <rFont val="Times New Roman"/>
        <family val="1"/>
      </rPr>
      <t>-</t>
    </r>
    <r>
      <rPr>
        <b/>
        <sz val="12"/>
        <rFont val="Times New Roman"/>
        <family val="1"/>
      </rPr>
      <t xml:space="preserve"> 39,8%.</t>
    </r>
    <r>
      <rPr>
        <sz val="12"/>
        <rFont val="Times New Roman"/>
        <family val="1"/>
      </rPr>
      <t xml:space="preserve">                                                    3. Отношение (уменьшение) количесва муниципальных служащих отсутствовавших на рабочем месте в связи с временной нетрудоспособностью к общему количеству муниципальных служащих: </t>
    </r>
    <r>
      <rPr>
        <b/>
        <sz val="12"/>
        <rFont val="Times New Roman"/>
        <family val="1"/>
      </rPr>
      <t>2018 год-</t>
    </r>
    <r>
      <rPr>
        <sz val="12"/>
        <rFont val="Times New Roman"/>
        <family val="1"/>
      </rPr>
      <t xml:space="preserve"> 47,1</t>
    </r>
    <r>
      <rPr>
        <b/>
        <sz val="12"/>
        <rFont val="Times New Roman"/>
        <family val="1"/>
      </rPr>
      <t>%.</t>
    </r>
  </si>
  <si>
    <r>
      <t xml:space="preserve">МП  "Противодействие коррупции в  Уссурийском городском округе" на 2017 - 2019 годы                                        </t>
    </r>
    <r>
      <rPr>
        <b/>
        <i/>
        <sz val="11"/>
        <rFont val="Times New Roman"/>
        <family val="1"/>
      </rPr>
      <t>(постановление от 14.11.2016 № 3484-НПА)</t>
    </r>
  </si>
  <si>
    <r>
      <t xml:space="preserve">1. Уменьшение доли удовлетворенных протестов  на правовые акты органов местного самоуправления в сфере противодействия коррупции:  </t>
    </r>
    <r>
      <rPr>
        <b/>
        <sz val="12"/>
        <rFont val="Times New Roman"/>
        <family val="1"/>
      </rPr>
      <t>2018 год</t>
    </r>
    <r>
      <rPr>
        <sz val="12"/>
        <rFont val="Times New Roman"/>
        <family val="1"/>
      </rPr>
      <t xml:space="preserve"> - 16,6</t>
    </r>
    <r>
      <rPr>
        <b/>
        <sz val="12"/>
        <rFont val="Times New Roman"/>
        <family val="1"/>
      </rPr>
      <t>%.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2. Увеличение доли респондентов, выразивших одобрение антикоррупционной деятельностью ОМСУ УГО по результатам социологического опроса населения:  </t>
    </r>
    <r>
      <rPr>
        <b/>
        <sz val="12"/>
        <rFont val="Times New Roman"/>
        <family val="1"/>
      </rPr>
      <t>2018 год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14,0%.</t>
    </r>
  </si>
  <si>
    <r>
      <t>1. Уровень удовлетворенности населения информированностью о деятельности органов местного самоуправления:</t>
    </r>
    <r>
      <rPr>
        <b/>
        <sz val="12"/>
        <rFont val="Times New Roman"/>
        <family val="1"/>
      </rPr>
      <t xml:space="preserve"> 2018 год - 47,0%.  </t>
    </r>
    <r>
      <rPr>
        <sz val="12"/>
        <rFont val="Times New Roman"/>
        <family val="1"/>
      </rPr>
      <t xml:space="preserve">                                            2. Увеличение количества активных органов территориального общественного самоуправления, как одного из источников информации о деятельности органов местного самоуправления в местах первичной самоорганизации граждан: </t>
    </r>
    <r>
      <rPr>
        <b/>
        <sz val="12"/>
        <rFont val="Times New Roman"/>
        <family val="1"/>
      </rPr>
      <t>2018 год - на 5,0% к предыдущему году</t>
    </r>
  </si>
  <si>
    <t>Управление информатизации и организации предоставления муниципальных услуг</t>
  </si>
  <si>
    <t>99,88 %  (эффективность на уровне)</t>
  </si>
  <si>
    <r>
      <t xml:space="preserve"> 1. Увеличение количества молодых людей, участвующих в мероприятиях патриотической направленности в 2022 году на 5% к показателю 2017 года; </t>
    </r>
    <r>
      <rPr>
        <b/>
        <sz val="11"/>
        <color indexed="8"/>
        <rFont val="Times New Roman"/>
        <family val="1"/>
      </rPr>
      <t>2018 год - 1,5%</t>
    </r>
    <r>
      <rPr>
        <sz val="11"/>
        <color indexed="8"/>
        <rFont val="Times New Roman"/>
        <family val="1"/>
      </rPr>
      <t>.                                                                         
2. Увеличение количества молодежи, участвующей в деятельности трудовых объединений, студенческих отрядов и других форм занятости в каникулярное время к 2022 году на 7% к показателю 2017 года;</t>
    </r>
    <r>
      <rPr>
        <b/>
        <sz val="11"/>
        <color indexed="8"/>
        <rFont val="Times New Roman"/>
        <family val="1"/>
      </rPr>
      <t xml:space="preserve"> 2018 год - 1,5%</t>
    </r>
    <r>
      <rPr>
        <sz val="11"/>
        <color indexed="8"/>
        <rFont val="Times New Roman"/>
        <family val="1"/>
      </rPr>
      <t xml:space="preserve">.
3. Увеличение количества молодежи, охваченной мероприятиями в рамках реализации социально значимых проектов за весь период реализации программы к 2022 году на 4,3% к показателю 2017 года; </t>
    </r>
    <r>
      <rPr>
        <b/>
        <sz val="11"/>
        <color indexed="8"/>
        <rFont val="Times New Roman"/>
        <family val="1"/>
      </rPr>
      <t>2018 год - 1,46%</t>
    </r>
    <r>
      <rPr>
        <sz val="11"/>
        <color indexed="8"/>
        <rFont val="Times New Roman"/>
        <family val="1"/>
      </rPr>
      <t xml:space="preserve">.
4. Увеличение доли молодежи, участвующей в волонтерской (добровольческой) деятельности, ориентированной на решение проблем местного сообщества за весь период реализации программы к 2022 году на 40% к показателю 2017 года; </t>
    </r>
    <r>
      <rPr>
        <b/>
        <sz val="11"/>
        <color indexed="8"/>
        <rFont val="Times New Roman"/>
        <family val="1"/>
      </rPr>
      <t>2018 год - 14,4%</t>
    </r>
    <r>
      <rPr>
        <sz val="11"/>
        <color indexed="8"/>
        <rFont val="Times New Roman"/>
        <family val="1"/>
      </rPr>
      <t xml:space="preserve">.
5. Увеличение численности молодых людей, ставших победителями и призерами международных, всероссийских, региональных, краевых конкурсных мероприятий, соревнований за весь период реализации программы к 2022 году на 3,50% к показателю 2017 года; </t>
    </r>
    <r>
      <rPr>
        <b/>
        <sz val="11"/>
        <color indexed="8"/>
        <rFont val="Times New Roman"/>
        <family val="1"/>
      </rPr>
      <t>2018 год - 1,33%</t>
    </r>
    <r>
      <rPr>
        <sz val="11"/>
        <color indexed="8"/>
        <rFont val="Times New Roman"/>
        <family val="1"/>
      </rPr>
      <t>.                                                                                                                                                                                                                            6. Увеличение численности молодыъх людей, участвующих в деятельности творческих и научных объединений (количество человек);</t>
    </r>
    <r>
      <rPr>
        <b/>
        <sz val="11"/>
        <color indexed="8"/>
        <rFont val="Times New Roman"/>
        <family val="1"/>
      </rPr>
      <t xml:space="preserve"> 2018 год - 0,32%</t>
    </r>
    <r>
      <rPr>
        <sz val="11"/>
        <color indexed="8"/>
        <rFont val="Times New Roman"/>
        <family val="1"/>
      </rPr>
      <t>.</t>
    </r>
  </si>
  <si>
    <t>97,70%  (эффективность на уровне)</t>
  </si>
  <si>
    <t>1. 75,0%                       2. 42,0%              3. 41,0%</t>
  </si>
  <si>
    <r>
      <t xml:space="preserve">1. Увеличение количества СО НКО,получивших консультационную поддержку от органов местного самоуправления (к 2015 году): </t>
    </r>
    <r>
      <rPr>
        <b/>
        <sz val="12"/>
        <rFont val="Times New Roman"/>
        <family val="1"/>
      </rPr>
      <t xml:space="preserve"> 2018 год </t>
    </r>
    <r>
      <rPr>
        <sz val="12"/>
        <rFont val="Times New Roman"/>
        <family val="1"/>
      </rPr>
      <t>-</t>
    </r>
    <r>
      <rPr>
        <b/>
        <sz val="12"/>
        <rFont val="Times New Roman"/>
        <family val="1"/>
      </rPr>
      <t xml:space="preserve"> 75,0%.</t>
    </r>
    <r>
      <rPr>
        <sz val="12"/>
        <rFont val="Times New Roman"/>
        <family val="1"/>
      </rPr>
      <t xml:space="preserve">                                             2. Увеличение количества гражданских инициатив (количество поступивших проектов для участия в конкурсе по предоставлению субсидий на реализацию социально значимых проектов) (к 2015 году): </t>
    </r>
    <r>
      <rPr>
        <b/>
        <sz val="12"/>
        <rFont val="Times New Roman"/>
        <family val="1"/>
      </rPr>
      <t>2018 год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 xml:space="preserve">42,0%.    </t>
    </r>
    <r>
      <rPr>
        <sz val="12"/>
        <rFont val="Times New Roman"/>
        <family val="1"/>
      </rPr>
      <t xml:space="preserve">                                                                                                           3. Увеличение числа активных социально ориентированных некоммерческих организаций, взаимодействующих с органами местного самоуправления (2015 году):  </t>
    </r>
    <r>
      <rPr>
        <b/>
        <sz val="12"/>
        <rFont val="Times New Roman"/>
        <family val="1"/>
      </rPr>
      <t>2018 год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41,0%.</t>
    </r>
  </si>
  <si>
    <t xml:space="preserve">1. 78,0%             2. 29,5 %                                   3. 62%         </t>
  </si>
  <si>
    <r>
      <t xml:space="preserve">1. Ежегодный прирост объектов муниципальной собственности, прошедших государственную регистрацию: </t>
    </r>
    <r>
      <rPr>
        <b/>
        <sz val="12"/>
        <color indexed="8"/>
        <rFont val="Times New Roman"/>
        <family val="1"/>
      </rPr>
      <t xml:space="preserve">2018 год на 4,5%. </t>
    </r>
    <r>
      <rPr>
        <sz val="12"/>
        <color indexed="8"/>
        <rFont val="Times New Roman"/>
        <family val="1"/>
      </rPr>
      <t xml:space="preserve">                                                                            2. Ежегодное увеличение  объектов муниципальной казны, переданных  в аренду, безвозмездное пользование, реализованных в результате приватизации муниципального имущества:  </t>
    </r>
    <r>
      <rPr>
        <b/>
        <sz val="12"/>
        <color indexed="8"/>
        <rFont val="Times New Roman"/>
        <family val="1"/>
      </rPr>
      <t xml:space="preserve">2018 год - 2,6%.       </t>
    </r>
    <r>
      <rPr>
        <sz val="12"/>
        <color indexed="8"/>
        <rFont val="Times New Roman"/>
        <family val="1"/>
      </rPr>
      <t xml:space="preserve">                   </t>
    </r>
  </si>
  <si>
    <t>87,5%  (эффективность на уровне)</t>
  </si>
  <si>
    <t xml:space="preserve">1.53,07 %                       2. 0%                      </t>
  </si>
  <si>
    <t>50,0%  (эффективность на уровне)</t>
  </si>
  <si>
    <t>100,0% - (эффективна)</t>
  </si>
  <si>
    <r>
      <t xml:space="preserve">1.  0,93%         2.  7,33%                3.  0,1%               4.  2,5%               5.  0,14%                          6.  1,2%                         7. 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3,0%                                  8.  0,0%                              9.  9,37%                                           10. 42,86%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</si>
</sst>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0"/>
    <numFmt numFmtId="176" formatCode="0.000000"/>
    <numFmt numFmtId="177" formatCode="0.00000"/>
    <numFmt numFmtId="178" formatCode="0.0000"/>
    <numFmt numFmtId="179" formatCode="#,##0.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.000_р_._-;\-* #,##0.000_р_._-;_-* &quot;-&quot;???_р_._-;_-@_-"/>
    <numFmt numFmtId="184" formatCode="0.00000000"/>
    <numFmt numFmtId="185" formatCode="0.0000000000"/>
    <numFmt numFmtId="186" formatCode="0.00000000000"/>
    <numFmt numFmtId="187" formatCode="0.000000000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_р_._-;\-* #,##0.0_р_._-;_-* &quot;-&quot;?_р_._-;_-@_-"/>
    <numFmt numFmtId="201" formatCode="_-* #,##0.000\ _₽_-;\-* #,##0.000\ _₽_-;_-* &quot;-&quot;???\ _₽_-;_-@_-"/>
    <numFmt numFmtId="202" formatCode="#,##0.00000_ ;\-#,##0.00000\ "/>
    <numFmt numFmtId="203" formatCode="_-* #,##0.00000\ _₽_-;\-* #,##0.00000\ _₽_-;_-* &quot;-&quot;?????\ _₽_-;_-@_-"/>
    <numFmt numFmtId="204" formatCode="#,##0.00_ ;\-#,##0.00\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.5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.5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60"/>
      <name val="Times New Roman"/>
      <family val="1"/>
    </font>
    <font>
      <sz val="22"/>
      <color indexed="2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theme="5" tint="-0.24997000396251678"/>
      <name val="Times New Roman"/>
      <family val="1"/>
    </font>
    <font>
      <sz val="22"/>
      <color theme="5" tint="0.5999900102615356"/>
      <name val="Times New Roman"/>
      <family val="1"/>
    </font>
    <font>
      <b/>
      <sz val="12"/>
      <color theme="3" tint="0.5999900102615356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0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71" fontId="4" fillId="33" borderId="10" xfId="60" applyFont="1" applyFill="1" applyBorder="1" applyAlignment="1">
      <alignment horizontal="center" vertical="center" wrapText="1"/>
    </xf>
    <xf numFmtId="171" fontId="3" fillId="34" borderId="10" xfId="60" applyFont="1" applyFill="1" applyBorder="1" applyAlignment="1">
      <alignment horizontal="center" vertical="center" wrapText="1"/>
    </xf>
    <xf numFmtId="171" fontId="3" fillId="33" borderId="10" xfId="60" applyFont="1" applyFill="1" applyBorder="1" applyAlignment="1">
      <alignment horizontal="left" vertical="center" wrapText="1"/>
    </xf>
    <xf numFmtId="171" fontId="9" fillId="0" borderId="10" xfId="6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71" fontId="4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 wrapText="1"/>
    </xf>
    <xf numFmtId="171" fontId="9" fillId="33" borderId="10" xfId="60" applyNumberFormat="1" applyFont="1" applyFill="1" applyBorder="1" applyAlignment="1">
      <alignment horizontal="center" vertical="center" wrapText="1"/>
    </xf>
    <xf numFmtId="171" fontId="9" fillId="0" borderId="10" xfId="60" applyFont="1" applyFill="1" applyBorder="1" applyAlignment="1">
      <alignment horizontal="left" vertical="center" wrapText="1"/>
    </xf>
    <xf numFmtId="171" fontId="4" fillId="33" borderId="10" xfId="60" applyNumberFormat="1" applyFont="1" applyFill="1" applyBorder="1" applyAlignment="1">
      <alignment horizontal="left" vertical="center" wrapText="1"/>
    </xf>
    <xf numFmtId="171" fontId="9" fillId="0" borderId="10" xfId="60" applyNumberFormat="1" applyFont="1" applyFill="1" applyBorder="1" applyAlignment="1">
      <alignment horizontal="center" vertical="center" wrapText="1"/>
    </xf>
    <xf numFmtId="171" fontId="4" fillId="34" borderId="10" xfId="60" applyFont="1" applyFill="1" applyBorder="1" applyAlignment="1">
      <alignment horizontal="center" vertical="center" wrapText="1"/>
    </xf>
    <xf numFmtId="171" fontId="4" fillId="34" borderId="10" xfId="6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7" fillId="34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center" wrapText="1"/>
    </xf>
    <xf numFmtId="171" fontId="3" fillId="34" borderId="12" xfId="6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171" fontId="9" fillId="0" borderId="10" xfId="60" applyFont="1" applyFill="1" applyBorder="1" applyAlignment="1">
      <alignment horizontal="right" vertical="center" wrapText="1"/>
    </xf>
    <xf numFmtId="171" fontId="4" fillId="0" borderId="10" xfId="60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right" vertical="center" wrapText="1"/>
    </xf>
    <xf numFmtId="171" fontId="3" fillId="0" borderId="13" xfId="60" applyNumberFormat="1" applyFont="1" applyBorder="1" applyAlignment="1">
      <alignment horizontal="right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171" fontId="9" fillId="33" borderId="10" xfId="60" applyNumberFormat="1" applyFont="1" applyFill="1" applyBorder="1" applyAlignment="1">
      <alignment horizontal="right" vertical="center" wrapText="1"/>
    </xf>
    <xf numFmtId="171" fontId="9" fillId="0" borderId="10" xfId="60" applyNumberFormat="1" applyFont="1" applyFill="1" applyBorder="1" applyAlignment="1">
      <alignment horizontal="right" vertical="center" wrapText="1"/>
    </xf>
    <xf numFmtId="171" fontId="4" fillId="0" borderId="10" xfId="0" applyNumberFormat="1" applyFont="1" applyFill="1" applyBorder="1" applyAlignment="1">
      <alignment horizontal="right" vertical="center" wrapText="1"/>
    </xf>
    <xf numFmtId="171" fontId="4" fillId="0" borderId="10" xfId="60" applyNumberFormat="1" applyFont="1" applyFill="1" applyBorder="1" applyAlignment="1">
      <alignment horizontal="right" wrapText="1"/>
    </xf>
    <xf numFmtId="171" fontId="9" fillId="0" borderId="10" xfId="60" applyNumberFormat="1" applyFont="1" applyFill="1" applyBorder="1" applyAlignment="1">
      <alignment horizontal="right" wrapText="1"/>
    </xf>
    <xf numFmtId="171" fontId="12" fillId="34" borderId="12" xfId="6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171" fontId="4" fillId="0" borderId="13" xfId="0" applyNumberFormat="1" applyFont="1" applyBorder="1" applyAlignment="1">
      <alignment horizontal="right" vertical="center" wrapText="1"/>
    </xf>
    <xf numFmtId="171" fontId="2" fillId="33" borderId="13" xfId="0" applyNumberFormat="1" applyFont="1" applyFill="1" applyBorder="1" applyAlignment="1">
      <alignment vertical="center"/>
    </xf>
    <xf numFmtId="171" fontId="4" fillId="33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171" fontId="4" fillId="0" borderId="13" xfId="0" applyNumberFormat="1" applyFont="1" applyFill="1" applyBorder="1" applyAlignment="1">
      <alignment horizontal="center" vertical="center" wrapText="1"/>
    </xf>
    <xf numFmtId="171" fontId="9" fillId="0" borderId="10" xfId="60" applyNumberFormat="1" applyFont="1" applyFill="1" applyBorder="1" applyAlignment="1">
      <alignment horizontal="left" vertical="center" wrapText="1"/>
    </xf>
    <xf numFmtId="171" fontId="12" fillId="34" borderId="10" xfId="6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12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171" fontId="2" fillId="0" borderId="0" xfId="0" applyNumberFormat="1" applyFont="1" applyAlignment="1">
      <alignment horizontal="center" vertical="center" wrapText="1"/>
    </xf>
    <xf numFmtId="171" fontId="4" fillId="0" borderId="12" xfId="60" applyNumberFormat="1" applyFont="1" applyFill="1" applyBorder="1" applyAlignment="1">
      <alignment horizontal="right" vertical="center" wrapText="1"/>
    </xf>
    <xf numFmtId="171" fontId="4" fillId="0" borderId="12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top" wrapText="1"/>
    </xf>
    <xf numFmtId="0" fontId="2" fillId="6" borderId="13" xfId="0" applyFont="1" applyFill="1" applyBorder="1" applyAlignment="1">
      <alignment vertical="top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vertical="top" wrapText="1"/>
    </xf>
    <xf numFmtId="171" fontId="7" fillId="0" borderId="13" xfId="0" applyNumberFormat="1" applyFont="1" applyFill="1" applyBorder="1" applyAlignment="1">
      <alignment horizontal="right" vertical="top" wrapText="1"/>
    </xf>
    <xf numFmtId="171" fontId="4" fillId="0" borderId="13" xfId="0" applyNumberFormat="1" applyFont="1" applyFill="1" applyBorder="1" applyAlignment="1">
      <alignment horizontal="right" vertical="top" wrapText="1"/>
    </xf>
    <xf numFmtId="2" fontId="4" fillId="6" borderId="13" xfId="0" applyNumberFormat="1" applyFont="1" applyFill="1" applyBorder="1" applyAlignment="1">
      <alignment horizontal="right" vertical="center" wrapText="1"/>
    </xf>
    <xf numFmtId="2" fontId="4" fillId="6" borderId="10" xfId="0" applyNumberFormat="1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171" fontId="9" fillId="0" borderId="12" xfId="60" applyNumberFormat="1" applyFont="1" applyFill="1" applyBorder="1" applyAlignment="1">
      <alignment horizontal="right" vertical="center" wrapText="1"/>
    </xf>
    <xf numFmtId="171" fontId="4" fillId="0" borderId="12" xfId="0" applyNumberFormat="1" applyFont="1" applyBorder="1" applyAlignment="1">
      <alignment horizontal="right" vertical="center" wrapText="1"/>
    </xf>
    <xf numFmtId="0" fontId="2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top" wrapText="1"/>
    </xf>
    <xf numFmtId="171" fontId="4" fillId="6" borderId="10" xfId="0" applyNumberFormat="1" applyFont="1" applyFill="1" applyBorder="1" applyAlignment="1">
      <alignment vertical="center"/>
    </xf>
    <xf numFmtId="171" fontId="4" fillId="33" borderId="12" xfId="0" applyNumberFormat="1" applyFont="1" applyFill="1" applyBorder="1" applyAlignment="1">
      <alignment vertical="center"/>
    </xf>
    <xf numFmtId="171" fontId="2" fillId="0" borderId="12" xfId="0" applyNumberFormat="1" applyFont="1" applyBorder="1" applyAlignment="1">
      <alignment horizontal="right" vertical="center" wrapText="1"/>
    </xf>
    <xf numFmtId="171" fontId="23" fillId="3" borderId="10" xfId="60" applyNumberFormat="1" applyFont="1" applyFill="1" applyBorder="1" applyAlignment="1">
      <alignment horizontal="center" vertical="center" wrapText="1"/>
    </xf>
    <xf numFmtId="171" fontId="4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2" fillId="35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180" fontId="4" fillId="33" borderId="10" xfId="6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80" fontId="9" fillId="0" borderId="10" xfId="60" applyNumberFormat="1" applyFont="1" applyFill="1" applyBorder="1" applyAlignment="1">
      <alignment horizontal="center" vertical="center" wrapText="1"/>
    </xf>
    <xf numFmtId="180" fontId="4" fillId="34" borderId="10" xfId="6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71" fontId="4" fillId="0" borderId="10" xfId="60" applyFont="1" applyBorder="1" applyAlignment="1">
      <alignment horizontal="center" vertical="center" wrapText="1"/>
    </xf>
    <xf numFmtId="180" fontId="4" fillId="0" borderId="10" xfId="60" applyNumberFormat="1" applyFont="1" applyBorder="1" applyAlignment="1">
      <alignment horizontal="center" vertical="center" wrapText="1"/>
    </xf>
    <xf numFmtId="171" fontId="4" fillId="34" borderId="10" xfId="60" applyFont="1" applyFill="1" applyBorder="1" applyAlignment="1">
      <alignment vertical="center" wrapText="1"/>
    </xf>
    <xf numFmtId="0" fontId="2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left" vertical="center" wrapText="1"/>
    </xf>
    <xf numFmtId="171" fontId="4" fillId="6" borderId="10" xfId="60" applyFont="1" applyFill="1" applyBorder="1" applyAlignment="1">
      <alignment horizontal="right" vertical="center" wrapText="1"/>
    </xf>
    <xf numFmtId="0" fontId="70" fillId="0" borderId="11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180" fontId="9" fillId="33" borderId="10" xfId="6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171" fontId="12" fillId="0" borderId="10" xfId="6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171" fontId="4" fillId="0" borderId="13" xfId="60" applyNumberFormat="1" applyFont="1" applyBorder="1" applyAlignment="1">
      <alignment horizontal="right" vertical="center" wrapText="1"/>
    </xf>
    <xf numFmtId="43" fontId="2" fillId="0" borderId="0" xfId="0" applyNumberFormat="1" applyFont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left" vertical="top" wrapText="1"/>
    </xf>
    <xf numFmtId="172" fontId="72" fillId="0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0" fontId="4" fillId="34" borderId="11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172" fontId="4" fillId="34" borderId="10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180" fontId="3" fillId="34" borderId="10" xfId="6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right" vertical="center" wrapText="1"/>
    </xf>
    <xf numFmtId="180" fontId="3" fillId="0" borderId="10" xfId="60" applyNumberFormat="1" applyFont="1" applyBorder="1" applyAlignment="1">
      <alignment horizontal="center" vertical="center" wrapText="1"/>
    </xf>
    <xf numFmtId="171" fontId="2" fillId="0" borderId="10" xfId="60" applyNumberFormat="1" applyFont="1" applyFill="1" applyBorder="1" applyAlignment="1">
      <alignment horizontal="right" wrapText="1"/>
    </xf>
    <xf numFmtId="171" fontId="2" fillId="0" borderId="10" xfId="0" applyNumberFormat="1" applyFont="1" applyFill="1" applyBorder="1" applyAlignment="1">
      <alignment horizontal="right" wrapText="1"/>
    </xf>
    <xf numFmtId="171" fontId="2" fillId="0" borderId="10" xfId="0" applyNumberFormat="1" applyFont="1" applyBorder="1" applyAlignment="1">
      <alignment horizontal="right" vertical="center" wrapText="1"/>
    </xf>
    <xf numFmtId="171" fontId="20" fillId="0" borderId="10" xfId="60" applyNumberFormat="1" applyFont="1" applyFill="1" applyBorder="1" applyAlignment="1">
      <alignment horizontal="right" wrapText="1"/>
    </xf>
    <xf numFmtId="0" fontId="4" fillId="34" borderId="13" xfId="0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left" vertical="center" wrapText="1"/>
    </xf>
    <xf numFmtId="4" fontId="4" fillId="34" borderId="13" xfId="0" applyNumberFormat="1" applyFont="1" applyFill="1" applyBorder="1" applyAlignment="1">
      <alignment horizontal="right" vertical="center" wrapText="1"/>
    </xf>
    <xf numFmtId="2" fontId="4" fillId="34" borderId="14" xfId="0" applyNumberFormat="1" applyFont="1" applyFill="1" applyBorder="1" applyAlignment="1">
      <alignment horizontal="right" vertical="center" wrapText="1"/>
    </xf>
    <xf numFmtId="0" fontId="15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201" fontId="4" fillId="34" borderId="10" xfId="0" applyNumberFormat="1" applyFont="1" applyFill="1" applyBorder="1" applyAlignment="1">
      <alignment horizontal="right" vertical="center" wrapText="1"/>
    </xf>
    <xf numFmtId="171" fontId="3" fillId="0" borderId="10" xfId="6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top" wrapText="1"/>
    </xf>
    <xf numFmtId="171" fontId="4" fillId="0" borderId="10" xfId="60" applyFont="1" applyFill="1" applyBorder="1" applyAlignment="1">
      <alignment horizontal="right" wrapText="1"/>
    </xf>
    <xf numFmtId="171" fontId="5" fillId="0" borderId="10" xfId="60" applyFont="1" applyFill="1" applyBorder="1" applyAlignment="1">
      <alignment horizontal="right" wrapText="1"/>
    </xf>
    <xf numFmtId="171" fontId="3" fillId="0" borderId="10" xfId="60" applyFont="1" applyFill="1" applyBorder="1" applyAlignment="1">
      <alignment horizontal="right" wrapText="1"/>
    </xf>
    <xf numFmtId="171" fontId="9" fillId="0" borderId="10" xfId="6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vertical="center" wrapText="1"/>
    </xf>
    <xf numFmtId="0" fontId="20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top" wrapText="1"/>
    </xf>
    <xf numFmtId="171" fontId="20" fillId="34" borderId="10" xfId="6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171" fontId="9" fillId="33" borderId="10" xfId="60" applyFont="1" applyFill="1" applyBorder="1" applyAlignment="1">
      <alignment horizontal="center" vertical="center" wrapText="1"/>
    </xf>
    <xf numFmtId="171" fontId="9" fillId="33" borderId="10" xfId="6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71" fontId="9" fillId="34" borderId="10" xfId="60" applyFont="1" applyFill="1" applyBorder="1" applyAlignment="1">
      <alignment horizontal="left" vertical="center" wrapText="1"/>
    </xf>
    <xf numFmtId="180" fontId="9" fillId="34" borderId="10" xfId="60" applyNumberFormat="1" applyFont="1" applyFill="1" applyBorder="1" applyAlignment="1">
      <alignment horizontal="left" vertical="center" wrapText="1"/>
    </xf>
    <xf numFmtId="171" fontId="20" fillId="34" borderId="12" xfId="60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171" fontId="9" fillId="0" borderId="10" xfId="60" applyFont="1" applyBorder="1" applyAlignment="1">
      <alignment horizontal="left" vertical="center" wrapText="1"/>
    </xf>
    <xf numFmtId="0" fontId="20" fillId="6" borderId="13" xfId="0" applyFont="1" applyFill="1" applyBorder="1" applyAlignment="1">
      <alignment vertical="top" wrapText="1"/>
    </xf>
    <xf numFmtId="0" fontId="9" fillId="6" borderId="13" xfId="0" applyFont="1" applyFill="1" applyBorder="1" applyAlignment="1">
      <alignment horizontal="left" vertical="center" wrapText="1"/>
    </xf>
    <xf numFmtId="171" fontId="9" fillId="6" borderId="10" xfId="60" applyFont="1" applyFill="1" applyBorder="1" applyAlignment="1">
      <alignment horizontal="center" vertical="center" wrapText="1"/>
    </xf>
    <xf numFmtId="2" fontId="9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vertical="top" wrapText="1"/>
    </xf>
    <xf numFmtId="0" fontId="9" fillId="6" borderId="13" xfId="0" applyFont="1" applyFill="1" applyBorder="1" applyAlignment="1">
      <alignment vertical="top" wrapText="1"/>
    </xf>
    <xf numFmtId="2" fontId="20" fillId="0" borderId="10" xfId="0" applyNumberFormat="1" applyFont="1" applyBorder="1" applyAlignment="1">
      <alignment horizontal="center" vertical="center" wrapText="1"/>
    </xf>
    <xf numFmtId="171" fontId="9" fillId="34" borderId="12" xfId="6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vertical="top" wrapText="1"/>
    </xf>
    <xf numFmtId="171" fontId="4" fillId="12" borderId="10" xfId="60" applyFont="1" applyFill="1" applyBorder="1" applyAlignment="1">
      <alignment horizontal="right" vertical="center" wrapText="1"/>
    </xf>
    <xf numFmtId="0" fontId="2" fillId="12" borderId="12" xfId="0" applyFont="1" applyFill="1" applyBorder="1" applyAlignment="1">
      <alignment vertical="top" wrapText="1"/>
    </xf>
    <xf numFmtId="0" fontId="4" fillId="12" borderId="12" xfId="0" applyFont="1" applyFill="1" applyBorder="1" applyAlignment="1">
      <alignment vertical="top" wrapText="1"/>
    </xf>
    <xf numFmtId="201" fontId="4" fillId="0" borderId="11" xfId="0" applyNumberFormat="1" applyFont="1" applyBorder="1" applyAlignment="1">
      <alignment vertical="top" wrapText="1"/>
    </xf>
    <xf numFmtId="201" fontId="23" fillId="0" borderId="11" xfId="0" applyNumberFormat="1" applyFont="1" applyBorder="1" applyAlignment="1">
      <alignment vertical="top" wrapText="1"/>
    </xf>
    <xf numFmtId="43" fontId="4" fillId="0" borderId="11" xfId="0" applyNumberFormat="1" applyFont="1" applyBorder="1" applyAlignment="1">
      <alignment vertical="top" wrapText="1"/>
    </xf>
    <xf numFmtId="4" fontId="5" fillId="34" borderId="13" xfId="0" applyNumberFormat="1" applyFont="1" applyFill="1" applyBorder="1" applyAlignment="1">
      <alignment horizontal="right" vertical="center" wrapText="1"/>
    </xf>
    <xf numFmtId="180" fontId="4" fillId="0" borderId="10" xfId="60" applyNumberFormat="1" applyFont="1" applyFill="1" applyBorder="1" applyAlignment="1">
      <alignment horizontal="center" vertical="center" wrapText="1"/>
    </xf>
    <xf numFmtId="171" fontId="4" fillId="0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Fill="1" applyBorder="1" applyAlignment="1">
      <alignment horizontal="right" wrapText="1"/>
    </xf>
    <xf numFmtId="171" fontId="4" fillId="0" borderId="10" xfId="0" applyNumberFormat="1" applyFont="1" applyFill="1" applyBorder="1" applyAlignment="1">
      <alignment horizontal="right" wrapText="1"/>
    </xf>
    <xf numFmtId="180" fontId="9" fillId="0" borderId="10" xfId="60" applyNumberFormat="1" applyFont="1" applyFill="1" applyBorder="1" applyAlignment="1">
      <alignment horizontal="right" wrapText="1"/>
    </xf>
    <xf numFmtId="201" fontId="2" fillId="6" borderId="10" xfId="0" applyNumberFormat="1" applyFont="1" applyFill="1" applyBorder="1" applyAlignment="1">
      <alignment vertical="center" wrapText="1"/>
    </xf>
    <xf numFmtId="171" fontId="9" fillId="0" borderId="10" xfId="0" applyNumberFormat="1" applyFont="1" applyBorder="1" applyAlignment="1">
      <alignment horizontal="right" vertical="center" wrapText="1"/>
    </xf>
    <xf numFmtId="171" fontId="12" fillId="34" borderId="10" xfId="60" applyNumberFormat="1" applyFont="1" applyFill="1" applyBorder="1" applyAlignment="1">
      <alignment horizontal="right" wrapText="1"/>
    </xf>
    <xf numFmtId="171" fontId="9" fillId="0" borderId="10" xfId="0" applyNumberFormat="1" applyFont="1" applyBorder="1" applyAlignment="1">
      <alignment horizontal="right" wrapText="1"/>
    </xf>
    <xf numFmtId="171" fontId="9" fillId="0" borderId="10" xfId="0" applyNumberFormat="1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left" vertical="top" wrapText="1"/>
    </xf>
    <xf numFmtId="171" fontId="3" fillId="34" borderId="13" xfId="60" applyFont="1" applyFill="1" applyBorder="1" applyAlignment="1">
      <alignment horizontal="right" vertical="center" wrapText="1"/>
    </xf>
    <xf numFmtId="171" fontId="4" fillId="34" borderId="10" xfId="6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171" fontId="9" fillId="33" borderId="10" xfId="60" applyFont="1" applyFill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171" fontId="12" fillId="34" borderId="10" xfId="60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171" fontId="12" fillId="33" borderId="10" xfId="60" applyFont="1" applyFill="1" applyBorder="1" applyAlignment="1">
      <alignment horizontal="center" vertical="center" wrapText="1"/>
    </xf>
    <xf numFmtId="171" fontId="9" fillId="34" borderId="10" xfId="60" applyNumberFormat="1" applyFont="1" applyFill="1" applyBorder="1" applyAlignment="1">
      <alignment horizontal="left" vertical="center" wrapText="1"/>
    </xf>
    <xf numFmtId="204" fontId="26" fillId="0" borderId="10" xfId="0" applyNumberFormat="1" applyFont="1" applyFill="1" applyBorder="1" applyAlignment="1">
      <alignment vertical="center" wrapText="1"/>
    </xf>
    <xf numFmtId="171" fontId="26" fillId="0" borderId="10" xfId="0" applyNumberFormat="1" applyFont="1" applyFill="1" applyBorder="1" applyAlignment="1">
      <alignment vertical="center" wrapText="1"/>
    </xf>
    <xf numFmtId="183" fontId="27" fillId="6" borderId="10" xfId="0" applyNumberFormat="1" applyFont="1" applyFill="1" applyBorder="1" applyAlignment="1">
      <alignment vertical="top" wrapText="1"/>
    </xf>
    <xf numFmtId="171" fontId="27" fillId="0" borderId="11" xfId="0" applyNumberFormat="1" applyFont="1" applyFill="1" applyBorder="1" applyAlignment="1">
      <alignment vertical="top" wrapText="1"/>
    </xf>
    <xf numFmtId="171" fontId="7" fillId="6" borderId="10" xfId="0" applyNumberFormat="1" applyFont="1" applyFill="1" applyBorder="1" applyAlignment="1">
      <alignment vertical="top" wrapText="1"/>
    </xf>
    <xf numFmtId="171" fontId="14" fillId="34" borderId="10" xfId="60" applyNumberFormat="1" applyFont="1" applyFill="1" applyBorder="1" applyAlignment="1">
      <alignment horizontal="left" vertical="center" wrapText="1"/>
    </xf>
    <xf numFmtId="171" fontId="9" fillId="34" borderId="10" xfId="60" applyNumberFormat="1" applyFont="1" applyFill="1" applyBorder="1" applyAlignment="1">
      <alignment horizontal="center" vertical="center" wrapText="1"/>
    </xf>
    <xf numFmtId="171" fontId="26" fillId="3" borderId="10" xfId="0" applyNumberFormat="1" applyFont="1" applyFill="1" applyBorder="1" applyAlignment="1">
      <alignment vertical="center" wrapText="1"/>
    </xf>
    <xf numFmtId="171" fontId="9" fillId="34" borderId="10" xfId="0" applyNumberFormat="1" applyFont="1" applyFill="1" applyBorder="1" applyAlignment="1">
      <alignment horizontal="center" vertical="center" wrapText="1"/>
    </xf>
    <xf numFmtId="171" fontId="2" fillId="34" borderId="0" xfId="0" applyNumberFormat="1" applyFont="1" applyFill="1" applyAlignment="1">
      <alignment horizontal="center" vertical="center" wrapText="1"/>
    </xf>
    <xf numFmtId="171" fontId="2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80" fontId="23" fillId="33" borderId="10" xfId="6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180" fontId="23" fillId="34" borderId="10" xfId="60" applyNumberFormat="1" applyFont="1" applyFill="1" applyBorder="1" applyAlignment="1">
      <alignment horizontal="left" vertical="center" wrapText="1"/>
    </xf>
    <xf numFmtId="171" fontId="23" fillId="34" borderId="10" xfId="6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80" fontId="14" fillId="0" borderId="10" xfId="60" applyNumberFormat="1" applyFont="1" applyFill="1" applyBorder="1" applyAlignment="1">
      <alignment horizontal="center" vertical="center" wrapText="1"/>
    </xf>
    <xf numFmtId="171" fontId="14" fillId="0" borderId="10" xfId="60" applyFont="1" applyFill="1" applyBorder="1" applyAlignment="1">
      <alignment horizontal="left" vertical="center" wrapText="1"/>
    </xf>
    <xf numFmtId="171" fontId="23" fillId="0" borderId="10" xfId="60" applyFont="1" applyFill="1" applyBorder="1" applyAlignment="1">
      <alignment vertical="center" wrapText="1"/>
    </xf>
    <xf numFmtId="180" fontId="25" fillId="34" borderId="12" xfId="60" applyNumberFormat="1" applyFont="1" applyFill="1" applyBorder="1" applyAlignment="1">
      <alignment horizontal="center" vertical="center" wrapText="1"/>
    </xf>
    <xf numFmtId="171" fontId="28" fillId="34" borderId="12" xfId="6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171" fontId="23" fillId="6" borderId="10" xfId="60" applyNumberFormat="1" applyFont="1" applyFill="1" applyBorder="1" applyAlignment="1">
      <alignment horizontal="left" vertical="center" wrapText="1"/>
    </xf>
    <xf numFmtId="171" fontId="23" fillId="6" borderId="10" xfId="0" applyNumberFormat="1" applyFont="1" applyFill="1" applyBorder="1" applyAlignment="1">
      <alignment horizontal="center" vertical="center" wrapText="1"/>
    </xf>
    <xf numFmtId="171" fontId="23" fillId="0" borderId="13" xfId="60" applyNumberFormat="1" applyFont="1" applyFill="1" applyBorder="1" applyAlignment="1">
      <alignment horizontal="right" vertical="center" wrapText="1"/>
    </xf>
    <xf numFmtId="2" fontId="23" fillId="0" borderId="13" xfId="0" applyNumberFormat="1" applyFont="1" applyFill="1" applyBorder="1" applyAlignment="1">
      <alignment horizontal="right" vertical="center" wrapText="1"/>
    </xf>
    <xf numFmtId="188" fontId="23" fillId="0" borderId="10" xfId="60" applyNumberFormat="1" applyFont="1" applyFill="1" applyBorder="1" applyAlignment="1">
      <alignment vertical="center" wrapText="1"/>
    </xf>
    <xf numFmtId="171" fontId="23" fillId="0" borderId="10" xfId="0" applyNumberFormat="1" applyFont="1" applyFill="1" applyBorder="1" applyAlignment="1">
      <alignment horizontal="center" vertical="center" wrapText="1"/>
    </xf>
    <xf numFmtId="171" fontId="23" fillId="0" borderId="10" xfId="6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4" fillId="6" borderId="13" xfId="60" applyNumberFormat="1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2" fontId="9" fillId="34" borderId="10" xfId="60" applyNumberFormat="1" applyFont="1" applyFill="1" applyBorder="1" applyAlignment="1">
      <alignment horizontal="right" vertical="center" wrapText="1"/>
    </xf>
    <xf numFmtId="2" fontId="9" fillId="0" borderId="10" xfId="60" applyNumberFormat="1" applyFont="1" applyFill="1" applyBorder="1" applyAlignment="1">
      <alignment horizontal="right" vertical="center" wrapText="1"/>
    </xf>
    <xf numFmtId="2" fontId="12" fillId="0" borderId="10" xfId="60" applyNumberFormat="1" applyFont="1" applyBorder="1" applyAlignment="1">
      <alignment horizontal="right" vertical="center" wrapText="1"/>
    </xf>
    <xf numFmtId="2" fontId="12" fillId="0" borderId="10" xfId="0" applyNumberFormat="1" applyFont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171" fontId="72" fillId="0" borderId="10" xfId="6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2" fontId="72" fillId="34" borderId="10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0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72" fontId="72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34" borderId="12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72" fontId="73" fillId="0" borderId="10" xfId="0" applyNumberFormat="1" applyFont="1" applyFill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0" fontId="9" fillId="34" borderId="12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3" borderId="13" xfId="0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4" fillId="0" borderId="12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left" vertical="top" wrapText="1"/>
    </xf>
    <xf numFmtId="0" fontId="74" fillId="0" borderId="13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left" vertical="top" wrapText="1"/>
    </xf>
    <xf numFmtId="0" fontId="20" fillId="34" borderId="13" xfId="0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20" fillId="34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5" fillId="0" borderId="11" xfId="0" applyFont="1" applyBorder="1" applyAlignment="1">
      <alignment horizontal="left" vertical="top" wrapText="1"/>
    </xf>
    <xf numFmtId="0" fontId="75" fillId="0" borderId="13" xfId="0" applyFont="1" applyBorder="1" applyAlignment="1">
      <alignment horizontal="left" vertical="top" wrapText="1"/>
    </xf>
    <xf numFmtId="171" fontId="2" fillId="34" borderId="16" xfId="60" applyFont="1" applyFill="1" applyBorder="1" applyAlignment="1">
      <alignment horizontal="center" vertical="center" wrapText="1"/>
    </xf>
    <xf numFmtId="171" fontId="2" fillId="34" borderId="17" xfId="60" applyFont="1" applyFill="1" applyBorder="1" applyAlignment="1">
      <alignment horizontal="center" vertical="center" wrapText="1"/>
    </xf>
    <xf numFmtId="171" fontId="2" fillId="34" borderId="18" xfId="60" applyFont="1" applyFill="1" applyBorder="1" applyAlignment="1">
      <alignment horizontal="center" vertical="center" wrapText="1"/>
    </xf>
    <xf numFmtId="171" fontId="2" fillId="34" borderId="19" xfId="60" applyFont="1" applyFill="1" applyBorder="1" applyAlignment="1">
      <alignment horizontal="center" vertical="center" wrapText="1"/>
    </xf>
    <xf numFmtId="171" fontId="2" fillId="34" borderId="0" xfId="60" applyFont="1" applyFill="1" applyBorder="1" applyAlignment="1">
      <alignment horizontal="center" vertical="center" wrapText="1"/>
    </xf>
    <xf numFmtId="171" fontId="2" fillId="34" borderId="20" xfId="60" applyFont="1" applyFill="1" applyBorder="1" applyAlignment="1">
      <alignment horizontal="center" vertical="center" wrapText="1"/>
    </xf>
    <xf numFmtId="171" fontId="2" fillId="34" borderId="14" xfId="60" applyFont="1" applyFill="1" applyBorder="1" applyAlignment="1">
      <alignment horizontal="center" vertical="center" wrapText="1"/>
    </xf>
    <xf numFmtId="171" fontId="2" fillId="34" borderId="21" xfId="60" applyFont="1" applyFill="1" applyBorder="1" applyAlignment="1">
      <alignment horizontal="center" vertical="center" wrapText="1"/>
    </xf>
    <xf numFmtId="171" fontId="2" fillId="34" borderId="22" xfId="60" applyFont="1" applyFill="1" applyBorder="1" applyAlignment="1">
      <alignment horizontal="center" vertical="center" wrapText="1"/>
    </xf>
    <xf numFmtId="171" fontId="3" fillId="34" borderId="16" xfId="60" applyFont="1" applyFill="1" applyBorder="1" applyAlignment="1">
      <alignment horizontal="center" vertical="center" wrapText="1"/>
    </xf>
    <xf numFmtId="171" fontId="3" fillId="34" borderId="17" xfId="60" applyFont="1" applyFill="1" applyBorder="1" applyAlignment="1">
      <alignment horizontal="center" vertical="center" wrapText="1"/>
    </xf>
    <xf numFmtId="171" fontId="3" fillId="34" borderId="18" xfId="60" applyFont="1" applyFill="1" applyBorder="1" applyAlignment="1">
      <alignment horizontal="center" vertical="center" wrapText="1"/>
    </xf>
    <xf numFmtId="171" fontId="3" fillId="34" borderId="19" xfId="60" applyFont="1" applyFill="1" applyBorder="1" applyAlignment="1">
      <alignment horizontal="center" vertical="center" wrapText="1"/>
    </xf>
    <xf numFmtId="171" fontId="3" fillId="34" borderId="0" xfId="60" applyFont="1" applyFill="1" applyBorder="1" applyAlignment="1">
      <alignment horizontal="center" vertical="center" wrapText="1"/>
    </xf>
    <xf numFmtId="171" fontId="3" fillId="34" borderId="20" xfId="60" applyFont="1" applyFill="1" applyBorder="1" applyAlignment="1">
      <alignment horizontal="center" vertical="center" wrapText="1"/>
    </xf>
    <xf numFmtId="171" fontId="3" fillId="34" borderId="14" xfId="60" applyFont="1" applyFill="1" applyBorder="1" applyAlignment="1">
      <alignment horizontal="center" vertical="center" wrapText="1"/>
    </xf>
    <xf numFmtId="171" fontId="3" fillId="34" borderId="21" xfId="60" applyFont="1" applyFill="1" applyBorder="1" applyAlignment="1">
      <alignment horizontal="center" vertical="center" wrapText="1"/>
    </xf>
    <xf numFmtId="171" fontId="3" fillId="34" borderId="22" xfId="60" applyFont="1" applyFill="1" applyBorder="1" applyAlignment="1">
      <alignment horizontal="center" vertical="center" wrapText="1"/>
    </xf>
    <xf numFmtId="172" fontId="72" fillId="0" borderId="16" xfId="0" applyNumberFormat="1" applyFont="1" applyFill="1" applyBorder="1" applyAlignment="1">
      <alignment horizontal="center" vertical="center" wrapText="1"/>
    </xf>
    <xf numFmtId="172" fontId="72" fillId="0" borderId="17" xfId="0" applyNumberFormat="1" applyFont="1" applyFill="1" applyBorder="1" applyAlignment="1">
      <alignment horizontal="center" vertical="center" wrapText="1"/>
    </xf>
    <xf numFmtId="172" fontId="72" fillId="0" borderId="18" xfId="0" applyNumberFormat="1" applyFont="1" applyFill="1" applyBorder="1" applyAlignment="1">
      <alignment horizontal="center" vertical="center" wrapText="1"/>
    </xf>
    <xf numFmtId="172" fontId="72" fillId="0" borderId="19" xfId="0" applyNumberFormat="1" applyFont="1" applyFill="1" applyBorder="1" applyAlignment="1">
      <alignment horizontal="center" vertical="center" wrapText="1"/>
    </xf>
    <xf numFmtId="172" fontId="72" fillId="0" borderId="0" xfId="0" applyNumberFormat="1" applyFont="1" applyFill="1" applyBorder="1" applyAlignment="1">
      <alignment horizontal="center" vertical="center" wrapText="1"/>
    </xf>
    <xf numFmtId="172" fontId="72" fillId="0" borderId="20" xfId="0" applyNumberFormat="1" applyFont="1" applyFill="1" applyBorder="1" applyAlignment="1">
      <alignment horizontal="center" vertical="center" wrapText="1"/>
    </xf>
    <xf numFmtId="172" fontId="72" fillId="0" borderId="14" xfId="0" applyNumberFormat="1" applyFont="1" applyFill="1" applyBorder="1" applyAlignment="1">
      <alignment horizontal="center" vertical="center" wrapText="1"/>
    </xf>
    <xf numFmtId="172" fontId="72" fillId="0" borderId="21" xfId="0" applyNumberFormat="1" applyFont="1" applyFill="1" applyBorder="1" applyAlignment="1">
      <alignment horizontal="center" vertical="center" wrapText="1"/>
    </xf>
    <xf numFmtId="172" fontId="72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0"/>
  <sheetViews>
    <sheetView tabSelected="1" view="pageBreakPreview" zoomScale="85" zoomScaleNormal="85" zoomScaleSheetLayoutView="85" workbookViewId="0" topLeftCell="A235">
      <selection activeCell="H253" sqref="H253"/>
    </sheetView>
  </sheetViews>
  <sheetFormatPr defaultColWidth="9.140625" defaultRowHeight="15"/>
  <cols>
    <col min="1" max="1" width="4.140625" style="161" customWidth="1"/>
    <col min="2" max="2" width="42.28125" style="1" customWidth="1"/>
    <col min="3" max="3" width="12.28125" style="1" customWidth="1"/>
    <col min="4" max="4" width="18.57421875" style="1" customWidth="1"/>
    <col min="5" max="5" width="17.00390625" style="1" customWidth="1"/>
    <col min="6" max="6" width="17.140625" style="1" customWidth="1"/>
    <col min="7" max="7" width="11.57421875" style="1" customWidth="1"/>
    <col min="8" max="8" width="58.421875" style="1" customWidth="1"/>
    <col min="9" max="9" width="15.00390625" style="1" customWidth="1"/>
    <col min="10" max="10" width="18.57421875" style="1" customWidth="1"/>
    <col min="11" max="11" width="14.00390625" style="1" bestFit="1" customWidth="1"/>
    <col min="12" max="16384" width="9.140625" style="1" customWidth="1"/>
  </cols>
  <sheetData>
    <row r="1" spans="1:10" ht="23.25" customHeight="1">
      <c r="A1" s="320" t="s">
        <v>14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23.25" customHeight="1">
      <c r="A2" s="320" t="s">
        <v>15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23.25" customHeight="1">
      <c r="A3" s="320" t="s">
        <v>51</v>
      </c>
      <c r="B3" s="320"/>
      <c r="C3" s="320"/>
      <c r="D3" s="320"/>
      <c r="E3" s="320"/>
      <c r="F3" s="320"/>
      <c r="G3" s="320"/>
      <c r="H3" s="320"/>
      <c r="I3" s="320"/>
      <c r="J3" s="320"/>
    </row>
    <row r="4" spans="1:10" ht="15.75">
      <c r="A4" s="321"/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5.75" customHeight="1">
      <c r="A5" s="324" t="s">
        <v>0</v>
      </c>
      <c r="B5" s="322" t="s">
        <v>1</v>
      </c>
      <c r="C5" s="363" t="s">
        <v>47</v>
      </c>
      <c r="D5" s="323" t="s">
        <v>11</v>
      </c>
      <c r="E5" s="323"/>
      <c r="F5" s="323" t="s">
        <v>55</v>
      </c>
      <c r="G5" s="323" t="s">
        <v>12</v>
      </c>
      <c r="H5" s="323"/>
      <c r="I5" s="323"/>
      <c r="J5" s="323"/>
    </row>
    <row r="6" spans="1:10" ht="15.75" customHeight="1">
      <c r="A6" s="324"/>
      <c r="B6" s="322"/>
      <c r="C6" s="363"/>
      <c r="D6" s="322" t="s">
        <v>24</v>
      </c>
      <c r="E6" s="322" t="s">
        <v>54</v>
      </c>
      <c r="F6" s="323"/>
      <c r="G6" s="287" t="s">
        <v>56</v>
      </c>
      <c r="H6" s="323"/>
      <c r="I6" s="323"/>
      <c r="J6" s="323"/>
    </row>
    <row r="7" spans="1:10" ht="77.25" customHeight="1">
      <c r="A7" s="324"/>
      <c r="B7" s="322"/>
      <c r="C7" s="363"/>
      <c r="D7" s="322"/>
      <c r="E7" s="322"/>
      <c r="F7" s="323"/>
      <c r="G7" s="287"/>
      <c r="H7" s="6" t="s">
        <v>57</v>
      </c>
      <c r="I7" s="62" t="s">
        <v>58</v>
      </c>
      <c r="J7" s="62" t="s">
        <v>35</v>
      </c>
    </row>
    <row r="8" spans="1:10" ht="29.25" customHeight="1">
      <c r="A8" s="304" t="s">
        <v>16</v>
      </c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06.5" customHeight="1">
      <c r="A9" s="74">
        <v>1</v>
      </c>
      <c r="B9" s="72" t="s">
        <v>102</v>
      </c>
      <c r="C9" s="325" t="s">
        <v>45</v>
      </c>
      <c r="D9" s="288"/>
      <c r="E9" s="288"/>
      <c r="F9" s="288"/>
      <c r="G9" s="288"/>
      <c r="H9" s="289" t="s">
        <v>103</v>
      </c>
      <c r="I9" s="292" t="s">
        <v>178</v>
      </c>
      <c r="J9" s="297" t="s">
        <v>179</v>
      </c>
    </row>
    <row r="10" spans="1:10" ht="23.25" customHeight="1">
      <c r="A10" s="74"/>
      <c r="B10" s="107" t="s">
        <v>2</v>
      </c>
      <c r="C10" s="326"/>
      <c r="D10" s="29">
        <f>SUM(D11+D12+D13+D14)</f>
        <v>62242.24</v>
      </c>
      <c r="E10" s="29">
        <f>SUM(E11+E12+E13+E14)</f>
        <v>4718.16</v>
      </c>
      <c r="F10" s="29">
        <f>SUM(F11+F12+F13+F14)</f>
        <v>4521.95</v>
      </c>
      <c r="G10" s="31">
        <f>F10/E10*100</f>
        <v>95.84138732048086</v>
      </c>
      <c r="H10" s="290"/>
      <c r="I10" s="293"/>
      <c r="J10" s="275"/>
    </row>
    <row r="11" spans="1:10" ht="19.5" customHeight="1">
      <c r="A11" s="74"/>
      <c r="B11" s="73" t="s">
        <v>31</v>
      </c>
      <c r="C11" s="326"/>
      <c r="D11" s="29"/>
      <c r="E11" s="29"/>
      <c r="F11" s="29"/>
      <c r="G11" s="31"/>
      <c r="H11" s="290"/>
      <c r="I11" s="293"/>
      <c r="J11" s="275"/>
    </row>
    <row r="12" spans="1:10" ht="20.25" customHeight="1">
      <c r="A12" s="74"/>
      <c r="B12" s="73" t="s">
        <v>32</v>
      </c>
      <c r="C12" s="326"/>
      <c r="D12" s="29"/>
      <c r="E12" s="29"/>
      <c r="F12" s="29"/>
      <c r="G12" s="31"/>
      <c r="H12" s="290"/>
      <c r="I12" s="293"/>
      <c r="J12" s="275"/>
    </row>
    <row r="13" spans="1:10" ht="21" customHeight="1">
      <c r="A13" s="74"/>
      <c r="B13" s="73" t="s">
        <v>33</v>
      </c>
      <c r="C13" s="326"/>
      <c r="D13" s="29">
        <v>62242.24</v>
      </c>
      <c r="E13" s="29">
        <v>4718.16</v>
      </c>
      <c r="F13" s="174">
        <v>4521.95</v>
      </c>
      <c r="G13" s="31">
        <f>F13/E13*100</f>
        <v>95.84138732048086</v>
      </c>
      <c r="H13" s="290"/>
      <c r="I13" s="293"/>
      <c r="J13" s="275"/>
    </row>
    <row r="14" spans="1:10" ht="21" customHeight="1">
      <c r="A14" s="74"/>
      <c r="B14" s="73" t="s">
        <v>34</v>
      </c>
      <c r="C14" s="327"/>
      <c r="D14" s="12"/>
      <c r="E14" s="29"/>
      <c r="F14" s="31"/>
      <c r="G14" s="73"/>
      <c r="H14" s="291"/>
      <c r="I14" s="294"/>
      <c r="J14" s="276"/>
    </row>
    <row r="15" spans="1:21" s="105" customFormat="1" ht="103.5" customHeight="1">
      <c r="A15" s="283">
        <v>2</v>
      </c>
      <c r="B15" s="72" t="s">
        <v>104</v>
      </c>
      <c r="C15" s="325" t="s">
        <v>29</v>
      </c>
      <c r="D15" s="288"/>
      <c r="E15" s="288"/>
      <c r="F15" s="288"/>
      <c r="G15" s="288"/>
      <c r="H15" s="330" t="s">
        <v>176</v>
      </c>
      <c r="I15" s="301" t="s">
        <v>130</v>
      </c>
      <c r="J15" s="301" t="s">
        <v>148</v>
      </c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11" s="2" customFormat="1" ht="24" customHeight="1">
      <c r="A16" s="283"/>
      <c r="B16" s="107" t="s">
        <v>2</v>
      </c>
      <c r="C16" s="326"/>
      <c r="D16" s="29">
        <f>SUM(D17+D18+D19+D20)</f>
        <v>200281.05</v>
      </c>
      <c r="E16" s="29">
        <f>SUM(E17+E18+E19+E20)</f>
        <v>28127.85</v>
      </c>
      <c r="F16" s="29">
        <f>SUM(F17+F18+F19+F20)</f>
        <v>26729.16</v>
      </c>
      <c r="G16" s="31">
        <f>F16/E16*100</f>
        <v>95.02738389176564</v>
      </c>
      <c r="H16" s="331"/>
      <c r="I16" s="302"/>
      <c r="J16" s="364"/>
      <c r="K16" s="118"/>
    </row>
    <row r="17" spans="1:11" s="16" customFormat="1" ht="22.5" customHeight="1">
      <c r="A17" s="283"/>
      <c r="B17" s="73" t="s">
        <v>31</v>
      </c>
      <c r="C17" s="326"/>
      <c r="D17" s="29"/>
      <c r="E17" s="29"/>
      <c r="F17" s="117"/>
      <c r="G17" s="31"/>
      <c r="H17" s="331"/>
      <c r="I17" s="302"/>
      <c r="J17" s="364"/>
      <c r="K17" s="119"/>
    </row>
    <row r="18" spans="1:11" s="16" customFormat="1" ht="23.25" customHeight="1">
      <c r="A18" s="283"/>
      <c r="B18" s="73" t="s">
        <v>32</v>
      </c>
      <c r="C18" s="326"/>
      <c r="D18" s="29"/>
      <c r="E18" s="29"/>
      <c r="F18" s="117"/>
      <c r="G18" s="31"/>
      <c r="H18" s="331"/>
      <c r="I18" s="302"/>
      <c r="J18" s="364"/>
      <c r="K18" s="119"/>
    </row>
    <row r="19" spans="1:11" s="16" customFormat="1" ht="21.75" customHeight="1">
      <c r="A19" s="283"/>
      <c r="B19" s="73" t="s">
        <v>33</v>
      </c>
      <c r="C19" s="326"/>
      <c r="D19" s="29">
        <v>200281.05</v>
      </c>
      <c r="E19" s="29">
        <v>28127.85</v>
      </c>
      <c r="F19" s="175">
        <v>26729.16</v>
      </c>
      <c r="G19" s="31">
        <f>F19/E19*100</f>
        <v>95.02738389176564</v>
      </c>
      <c r="H19" s="331"/>
      <c r="I19" s="302"/>
      <c r="J19" s="364"/>
      <c r="K19" s="119"/>
    </row>
    <row r="20" spans="1:11" s="16" customFormat="1" ht="24" customHeight="1">
      <c r="A20" s="283"/>
      <c r="B20" s="73" t="s">
        <v>34</v>
      </c>
      <c r="C20" s="327"/>
      <c r="D20" s="12"/>
      <c r="E20" s="29"/>
      <c r="F20" s="31"/>
      <c r="G20" s="73"/>
      <c r="H20" s="332"/>
      <c r="I20" s="303"/>
      <c r="J20" s="365"/>
      <c r="K20" s="119"/>
    </row>
    <row r="21" spans="1:10" s="2" customFormat="1" ht="84" customHeight="1">
      <c r="A21" s="128">
        <v>3</v>
      </c>
      <c r="B21" s="32" t="s">
        <v>105</v>
      </c>
      <c r="C21" s="50" t="s">
        <v>7</v>
      </c>
      <c r="D21" s="366"/>
      <c r="E21" s="366"/>
      <c r="F21" s="366"/>
      <c r="G21" s="366"/>
      <c r="H21" s="289" t="s">
        <v>120</v>
      </c>
      <c r="I21" s="298" t="s">
        <v>149</v>
      </c>
      <c r="J21" s="298" t="s">
        <v>170</v>
      </c>
    </row>
    <row r="22" spans="1:10" s="2" customFormat="1" ht="22.5" customHeight="1">
      <c r="A22" s="121"/>
      <c r="B22" s="123" t="s">
        <v>2</v>
      </c>
      <c r="C22" s="51"/>
      <c r="D22" s="260">
        <f>D24+D25+D23</f>
        <v>7140.92</v>
      </c>
      <c r="E22" s="260">
        <f>E24+E25+E23</f>
        <v>1140.92</v>
      </c>
      <c r="F22" s="260">
        <f>F24+F25+F23</f>
        <v>1140.92</v>
      </c>
      <c r="G22" s="125">
        <f>F22/E22*100</f>
        <v>100</v>
      </c>
      <c r="H22" s="290"/>
      <c r="I22" s="299"/>
      <c r="J22" s="299"/>
    </row>
    <row r="23" spans="1:10" s="16" customFormat="1" ht="19.5" customHeight="1">
      <c r="A23" s="121"/>
      <c r="B23" s="126" t="s">
        <v>31</v>
      </c>
      <c r="C23" s="51"/>
      <c r="D23" s="261"/>
      <c r="E23" s="260"/>
      <c r="F23" s="222"/>
      <c r="G23" s="125"/>
      <c r="H23" s="290"/>
      <c r="I23" s="299"/>
      <c r="J23" s="299"/>
    </row>
    <row r="24" spans="1:10" s="16" customFormat="1" ht="19.5" customHeight="1">
      <c r="A24" s="121"/>
      <c r="B24" s="126" t="s">
        <v>32</v>
      </c>
      <c r="C24" s="51"/>
      <c r="D24" s="262"/>
      <c r="E24" s="262"/>
      <c r="F24" s="222"/>
      <c r="G24" s="125"/>
      <c r="H24" s="290"/>
      <c r="I24" s="299"/>
      <c r="J24" s="299"/>
    </row>
    <row r="25" spans="1:10" s="16" customFormat="1" ht="19.5" customHeight="1">
      <c r="A25" s="121"/>
      <c r="B25" s="126" t="s">
        <v>33</v>
      </c>
      <c r="C25" s="51"/>
      <c r="D25" s="263">
        <v>7140.92</v>
      </c>
      <c r="E25" s="263">
        <v>1140.92</v>
      </c>
      <c r="F25" s="46">
        <v>1140.92</v>
      </c>
      <c r="G25" s="125">
        <f>F25/E25*100</f>
        <v>100</v>
      </c>
      <c r="H25" s="290"/>
      <c r="I25" s="299"/>
      <c r="J25" s="299"/>
    </row>
    <row r="26" spans="1:10" s="16" customFormat="1" ht="19.5" customHeight="1">
      <c r="A26" s="121"/>
      <c r="B26" s="126" t="s">
        <v>34</v>
      </c>
      <c r="C26" s="93"/>
      <c r="D26" s="264"/>
      <c r="E26" s="264"/>
      <c r="F26" s="265"/>
      <c r="G26" s="125"/>
      <c r="H26" s="291"/>
      <c r="I26" s="300"/>
      <c r="J26" s="300"/>
    </row>
    <row r="27" spans="1:10" s="16" customFormat="1" ht="24" customHeight="1">
      <c r="A27" s="266"/>
      <c r="B27" s="83" t="s">
        <v>8</v>
      </c>
      <c r="C27" s="271"/>
      <c r="D27" s="259">
        <f>D10+D16+D22</f>
        <v>269664.20999999996</v>
      </c>
      <c r="E27" s="259">
        <f>E28+E29+E30</f>
        <v>33986.92999999999</v>
      </c>
      <c r="F27" s="259">
        <f>F10+F16+F22</f>
        <v>32392.03</v>
      </c>
      <c r="G27" s="87">
        <f>F27/E27*100</f>
        <v>95.30731372324598</v>
      </c>
      <c r="H27" s="82"/>
      <c r="I27" s="84"/>
      <c r="J27" s="84"/>
    </row>
    <row r="28" spans="1:10" s="16" customFormat="1" ht="34.5" customHeight="1">
      <c r="A28" s="267"/>
      <c r="B28" s="10" t="s">
        <v>31</v>
      </c>
      <c r="C28" s="271"/>
      <c r="D28" s="129">
        <f aca="true" t="shared" si="0" ref="D28:F30">D23+D17+D11</f>
        <v>0</v>
      </c>
      <c r="E28" s="49">
        <f t="shared" si="0"/>
        <v>0</v>
      </c>
      <c r="F28" s="49">
        <f t="shared" si="0"/>
        <v>0</v>
      </c>
      <c r="G28" s="48"/>
      <c r="H28" s="36"/>
      <c r="I28" s="34"/>
      <c r="J28" s="34"/>
    </row>
    <row r="29" spans="1:10" s="16" customFormat="1" ht="34.5" customHeight="1">
      <c r="A29" s="267"/>
      <c r="B29" s="10" t="s">
        <v>32</v>
      </c>
      <c r="C29" s="271"/>
      <c r="D29" s="66">
        <f t="shared" si="0"/>
        <v>0</v>
      </c>
      <c r="E29" s="66">
        <f t="shared" si="0"/>
        <v>0</v>
      </c>
      <c r="F29" s="66">
        <f t="shared" si="0"/>
        <v>0</v>
      </c>
      <c r="G29" s="48"/>
      <c r="H29" s="36"/>
      <c r="I29" s="34"/>
      <c r="J29" s="34"/>
    </row>
    <row r="30" spans="1:10" s="16" customFormat="1" ht="34.5" customHeight="1">
      <c r="A30" s="267"/>
      <c r="B30" s="10" t="s">
        <v>33</v>
      </c>
      <c r="C30" s="271"/>
      <c r="D30" s="66">
        <f t="shared" si="0"/>
        <v>269664.21</v>
      </c>
      <c r="E30" s="66">
        <f t="shared" si="0"/>
        <v>33986.92999999999</v>
      </c>
      <c r="F30" s="66">
        <f t="shared" si="0"/>
        <v>32392.030000000002</v>
      </c>
      <c r="G30" s="48">
        <f>F30/E30*100</f>
        <v>95.30731372324598</v>
      </c>
      <c r="H30" s="36"/>
      <c r="I30" s="34"/>
      <c r="J30" s="34"/>
    </row>
    <row r="31" spans="1:10" s="16" customFormat="1" ht="34.5" customHeight="1">
      <c r="A31" s="268"/>
      <c r="B31" s="10" t="s">
        <v>34</v>
      </c>
      <c r="C31" s="272"/>
      <c r="D31" s="85">
        <f>D26+D20</f>
        <v>0</v>
      </c>
      <c r="E31" s="86">
        <f>E26+E20</f>
        <v>0</v>
      </c>
      <c r="F31" s="86">
        <f>F26+F20</f>
        <v>0</v>
      </c>
      <c r="G31" s="48"/>
      <c r="H31" s="70"/>
      <c r="I31" s="69"/>
      <c r="J31" s="69"/>
    </row>
    <row r="32" spans="1:10" ht="27" customHeight="1">
      <c r="A32" s="304" t="s">
        <v>44</v>
      </c>
      <c r="B32" s="304"/>
      <c r="C32" s="304"/>
      <c r="D32" s="304"/>
      <c r="E32" s="304"/>
      <c r="F32" s="304"/>
      <c r="G32" s="304"/>
      <c r="H32" s="304"/>
      <c r="I32" s="304"/>
      <c r="J32" s="304"/>
    </row>
    <row r="33" spans="1:10" s="133" customFormat="1" ht="145.5" customHeight="1">
      <c r="A33" s="176">
        <v>4</v>
      </c>
      <c r="B33" s="32" t="s">
        <v>150</v>
      </c>
      <c r="C33" s="280" t="s">
        <v>30</v>
      </c>
      <c r="D33" s="177"/>
      <c r="E33" s="177"/>
      <c r="F33" s="177"/>
      <c r="G33" s="125"/>
      <c r="H33" s="289" t="s">
        <v>174</v>
      </c>
      <c r="I33" s="284" t="s">
        <v>173</v>
      </c>
      <c r="J33" s="284" t="s">
        <v>37</v>
      </c>
    </row>
    <row r="34" spans="1:10" s="133" customFormat="1" ht="22.5" customHeight="1">
      <c r="A34" s="178"/>
      <c r="B34" s="123" t="s">
        <v>2</v>
      </c>
      <c r="C34" s="281"/>
      <c r="D34" s="179">
        <f>D36+D37</f>
        <v>4790</v>
      </c>
      <c r="E34" s="180">
        <f>E36+E37+E35</f>
        <v>1300</v>
      </c>
      <c r="F34" s="179">
        <f>F36+F37+F35</f>
        <v>1299</v>
      </c>
      <c r="G34" s="125">
        <f>F34/E34*100</f>
        <v>99.92307692307692</v>
      </c>
      <c r="H34" s="290"/>
      <c r="I34" s="285"/>
      <c r="J34" s="285"/>
    </row>
    <row r="35" spans="1:10" s="133" customFormat="1" ht="22.5" customHeight="1">
      <c r="A35" s="178"/>
      <c r="B35" s="126" t="s">
        <v>31</v>
      </c>
      <c r="C35" s="281"/>
      <c r="D35" s="114"/>
      <c r="E35" s="124"/>
      <c r="F35" s="181"/>
      <c r="G35" s="125"/>
      <c r="H35" s="290"/>
      <c r="I35" s="285"/>
      <c r="J35" s="285"/>
    </row>
    <row r="36" spans="1:10" s="133" customFormat="1" ht="22.5" customHeight="1">
      <c r="A36" s="178"/>
      <c r="B36" s="126" t="s">
        <v>32</v>
      </c>
      <c r="C36" s="281"/>
      <c r="D36" s="182"/>
      <c r="E36" s="183"/>
      <c r="F36" s="181"/>
      <c r="G36" s="125"/>
      <c r="H36" s="290"/>
      <c r="I36" s="285"/>
      <c r="J36" s="285"/>
    </row>
    <row r="37" spans="1:10" s="133" customFormat="1" ht="22.5" customHeight="1">
      <c r="A37" s="178"/>
      <c r="B37" s="126" t="s">
        <v>33</v>
      </c>
      <c r="C37" s="281"/>
      <c r="D37" s="14">
        <v>4790</v>
      </c>
      <c r="E37" s="26">
        <v>1300</v>
      </c>
      <c r="F37" s="122">
        <v>1299</v>
      </c>
      <c r="G37" s="125">
        <f>F37/E37*100</f>
        <v>99.92307692307692</v>
      </c>
      <c r="H37" s="290"/>
      <c r="I37" s="285"/>
      <c r="J37" s="285"/>
    </row>
    <row r="38" spans="1:10" s="133" customFormat="1" ht="22.5" customHeight="1">
      <c r="A38" s="178"/>
      <c r="B38" s="126" t="s">
        <v>34</v>
      </c>
      <c r="C38" s="282"/>
      <c r="D38" s="127"/>
      <c r="E38" s="127"/>
      <c r="F38" s="114"/>
      <c r="G38" s="125"/>
      <c r="H38" s="290"/>
      <c r="I38" s="286"/>
      <c r="J38" s="286"/>
    </row>
    <row r="39" spans="1:10" s="3" customFormat="1" ht="91.5" customHeight="1">
      <c r="A39" s="176">
        <v>5</v>
      </c>
      <c r="B39" s="32" t="s">
        <v>151</v>
      </c>
      <c r="C39" s="280" t="s">
        <v>41</v>
      </c>
      <c r="D39" s="184"/>
      <c r="E39" s="184"/>
      <c r="F39" s="184"/>
      <c r="G39" s="185"/>
      <c r="H39" s="295" t="s">
        <v>152</v>
      </c>
      <c r="I39" s="284" t="s">
        <v>175</v>
      </c>
      <c r="J39" s="284" t="s">
        <v>37</v>
      </c>
    </row>
    <row r="40" spans="1:10" s="3" customFormat="1" ht="22.5" customHeight="1">
      <c r="A40" s="178"/>
      <c r="B40" s="123" t="s">
        <v>2</v>
      </c>
      <c r="C40" s="281"/>
      <c r="D40" s="179">
        <f>D41+D42+D43</f>
        <v>15619.86</v>
      </c>
      <c r="E40" s="179">
        <f>E41+E42+E43</f>
        <v>4897.950000000001</v>
      </c>
      <c r="F40" s="179">
        <f>F41+F42+F43</f>
        <v>4875.89</v>
      </c>
      <c r="G40" s="125">
        <f>F40/E40*100</f>
        <v>99.54960748884737</v>
      </c>
      <c r="H40" s="296"/>
      <c r="I40" s="285"/>
      <c r="J40" s="285"/>
    </row>
    <row r="41" spans="1:10" s="3" customFormat="1" ht="22.5" customHeight="1">
      <c r="A41" s="178"/>
      <c r="B41" s="126" t="s">
        <v>31</v>
      </c>
      <c r="C41" s="281"/>
      <c r="D41" s="186">
        <v>1606.99</v>
      </c>
      <c r="E41" s="124">
        <v>1606.99</v>
      </c>
      <c r="F41" s="181">
        <v>1606.99</v>
      </c>
      <c r="G41" s="125">
        <f>F41/E41*100</f>
        <v>100</v>
      </c>
      <c r="H41" s="296"/>
      <c r="I41" s="285"/>
      <c r="J41" s="285"/>
    </row>
    <row r="42" spans="1:10" s="3" customFormat="1" ht="22.5" customHeight="1">
      <c r="A42" s="178"/>
      <c r="B42" s="126" t="s">
        <v>32</v>
      </c>
      <c r="C42" s="281"/>
      <c r="D42" s="182">
        <v>219.14</v>
      </c>
      <c r="E42" s="183">
        <v>219.14</v>
      </c>
      <c r="F42" s="181">
        <v>219.14</v>
      </c>
      <c r="G42" s="125">
        <f>F42/E42*100</f>
        <v>100</v>
      </c>
      <c r="H42" s="296"/>
      <c r="I42" s="285"/>
      <c r="J42" s="285"/>
    </row>
    <row r="43" spans="1:10" s="3" customFormat="1" ht="22.5" customHeight="1">
      <c r="A43" s="178"/>
      <c r="B43" s="126" t="s">
        <v>33</v>
      </c>
      <c r="C43" s="281"/>
      <c r="D43" s="14">
        <v>13793.73</v>
      </c>
      <c r="E43" s="26">
        <v>3071.82</v>
      </c>
      <c r="F43" s="122">
        <v>3049.76</v>
      </c>
      <c r="G43" s="125">
        <f>F43/E43*100</f>
        <v>99.28185896309029</v>
      </c>
      <c r="H43" s="296"/>
      <c r="I43" s="285"/>
      <c r="J43" s="285"/>
    </row>
    <row r="44" spans="1:10" s="3" customFormat="1" ht="109.5" customHeight="1">
      <c r="A44" s="178"/>
      <c r="B44" s="126" t="s">
        <v>34</v>
      </c>
      <c r="C44" s="282"/>
      <c r="D44" s="184"/>
      <c r="E44" s="184"/>
      <c r="F44" s="184"/>
      <c r="G44" s="185"/>
      <c r="H44" s="296"/>
      <c r="I44" s="285"/>
      <c r="J44" s="286"/>
    </row>
    <row r="45" spans="1:10" s="133" customFormat="1" ht="22.5" customHeight="1">
      <c r="A45" s="187"/>
      <c r="B45" s="188" t="s">
        <v>25</v>
      </c>
      <c r="C45" s="90"/>
      <c r="D45" s="189">
        <f>SUM(D46:D48)</f>
        <v>20409.86</v>
      </c>
      <c r="E45" s="189">
        <f>SUM(E46:E48)</f>
        <v>6197.95</v>
      </c>
      <c r="F45" s="189">
        <f>SUM(F46:F48)</f>
        <v>6174.89</v>
      </c>
      <c r="G45" s="190">
        <f>F45/E45*100</f>
        <v>99.62794149678523</v>
      </c>
      <c r="H45" s="191"/>
      <c r="I45" s="191"/>
      <c r="J45" s="192"/>
    </row>
    <row r="46" spans="1:10" s="133" customFormat="1" ht="22.5" customHeight="1">
      <c r="A46" s="178"/>
      <c r="B46" s="126" t="s">
        <v>31</v>
      </c>
      <c r="C46" s="51"/>
      <c r="D46" s="184">
        <f aca="true" t="shared" si="1" ref="D46:F49">SUM(D35+D41)</f>
        <v>1606.99</v>
      </c>
      <c r="E46" s="184">
        <f>E41+E35</f>
        <v>1606.99</v>
      </c>
      <c r="F46" s="184">
        <f t="shared" si="1"/>
        <v>1606.99</v>
      </c>
      <c r="G46" s="193">
        <f>F46/E46*100</f>
        <v>100</v>
      </c>
      <c r="H46" s="170"/>
      <c r="I46" s="170"/>
      <c r="J46" s="171"/>
    </row>
    <row r="47" spans="1:10" s="133" customFormat="1" ht="22.5" customHeight="1">
      <c r="A47" s="178"/>
      <c r="B47" s="126" t="s">
        <v>32</v>
      </c>
      <c r="C47" s="51"/>
      <c r="D47" s="184">
        <f t="shared" si="1"/>
        <v>219.14</v>
      </c>
      <c r="E47" s="184">
        <f t="shared" si="1"/>
        <v>219.14</v>
      </c>
      <c r="F47" s="184">
        <f t="shared" si="1"/>
        <v>219.14</v>
      </c>
      <c r="G47" s="193">
        <f>F47/E47*100</f>
        <v>100</v>
      </c>
      <c r="H47" s="170"/>
      <c r="I47" s="170"/>
      <c r="J47" s="171"/>
    </row>
    <row r="48" spans="1:10" s="133" customFormat="1" ht="22.5" customHeight="1">
      <c r="A48" s="178"/>
      <c r="B48" s="126" t="s">
        <v>33</v>
      </c>
      <c r="C48" s="51"/>
      <c r="D48" s="194">
        <f t="shared" si="1"/>
        <v>18583.73</v>
      </c>
      <c r="E48" s="194">
        <f t="shared" si="1"/>
        <v>4371.82</v>
      </c>
      <c r="F48" s="194">
        <f t="shared" si="1"/>
        <v>4348.76</v>
      </c>
      <c r="G48" s="125">
        <f>F48/E48*100</f>
        <v>99.4725308910248</v>
      </c>
      <c r="H48" s="170"/>
      <c r="I48" s="170"/>
      <c r="J48" s="171"/>
    </row>
    <row r="49" spans="1:10" s="133" customFormat="1" ht="22.5" customHeight="1">
      <c r="A49" s="178"/>
      <c r="B49" s="126" t="s">
        <v>34</v>
      </c>
      <c r="C49" s="51"/>
      <c r="D49" s="184">
        <f t="shared" si="1"/>
        <v>0</v>
      </c>
      <c r="E49" s="184">
        <f t="shared" si="1"/>
        <v>0</v>
      </c>
      <c r="F49" s="184">
        <f t="shared" si="1"/>
        <v>0</v>
      </c>
      <c r="G49" s="125"/>
      <c r="H49" s="170"/>
      <c r="I49" s="170"/>
      <c r="J49" s="171"/>
    </row>
    <row r="50" spans="1:10" ht="33.75" customHeight="1">
      <c r="A50" s="304" t="s">
        <v>17</v>
      </c>
      <c r="B50" s="304"/>
      <c r="C50" s="304"/>
      <c r="D50" s="304"/>
      <c r="E50" s="304"/>
      <c r="F50" s="304"/>
      <c r="G50" s="304"/>
      <c r="H50" s="304"/>
      <c r="I50" s="304"/>
      <c r="J50" s="304"/>
    </row>
    <row r="51" spans="1:10" ht="61.5">
      <c r="A51" s="283">
        <v>6</v>
      </c>
      <c r="B51" s="32" t="s">
        <v>109</v>
      </c>
      <c r="C51" s="308" t="s">
        <v>5</v>
      </c>
      <c r="D51" s="343"/>
      <c r="E51" s="343"/>
      <c r="F51" s="343"/>
      <c r="G51" s="343"/>
      <c r="H51" s="351" t="s">
        <v>106</v>
      </c>
      <c r="I51" s="277" t="s">
        <v>107</v>
      </c>
      <c r="J51" s="277" t="s">
        <v>108</v>
      </c>
    </row>
    <row r="52" spans="1:10" ht="19.5" customHeight="1">
      <c r="A52" s="283"/>
      <c r="B52" s="9" t="s">
        <v>2</v>
      </c>
      <c r="C52" s="309"/>
      <c r="D52" s="42">
        <f>D53+D54+D55+D56</f>
        <v>360496.4</v>
      </c>
      <c r="E52" s="52">
        <f>E53+E54+E55+E56</f>
        <v>24365.18</v>
      </c>
      <c r="F52" s="52">
        <f>F53+F54+F55+F56</f>
        <v>24365.18</v>
      </c>
      <c r="G52" s="43">
        <f>F52/E52*100</f>
        <v>100</v>
      </c>
      <c r="H52" s="351"/>
      <c r="I52" s="312"/>
      <c r="J52" s="312"/>
    </row>
    <row r="53" spans="1:10" s="3" customFormat="1" ht="19.5" customHeight="1">
      <c r="A53" s="283"/>
      <c r="B53" s="10" t="s">
        <v>31</v>
      </c>
      <c r="C53" s="309"/>
      <c r="D53" s="53">
        <v>105932.24</v>
      </c>
      <c r="E53" s="53">
        <v>9476.23</v>
      </c>
      <c r="F53" s="54">
        <v>9476.23</v>
      </c>
      <c r="G53" s="43">
        <f>F53/E53*100</f>
        <v>100</v>
      </c>
      <c r="H53" s="351"/>
      <c r="I53" s="312"/>
      <c r="J53" s="312"/>
    </row>
    <row r="54" spans="1:10" s="3" customFormat="1" ht="19.5" customHeight="1">
      <c r="A54" s="283"/>
      <c r="B54" s="10" t="s">
        <v>32</v>
      </c>
      <c r="C54" s="309"/>
      <c r="D54" s="53">
        <v>165065.06</v>
      </c>
      <c r="E54" s="53">
        <v>9888.95</v>
      </c>
      <c r="F54" s="54">
        <v>9888.95</v>
      </c>
      <c r="G54" s="43">
        <f>F54/E54*100</f>
        <v>100</v>
      </c>
      <c r="H54" s="351"/>
      <c r="I54" s="312"/>
      <c r="J54" s="312"/>
    </row>
    <row r="55" spans="1:10" s="3" customFormat="1" ht="19.5" customHeight="1">
      <c r="A55" s="283"/>
      <c r="B55" s="10" t="s">
        <v>33</v>
      </c>
      <c r="C55" s="309"/>
      <c r="D55" s="53">
        <v>89499.1</v>
      </c>
      <c r="E55" s="53">
        <v>5000</v>
      </c>
      <c r="F55" s="54">
        <v>5000</v>
      </c>
      <c r="G55" s="43">
        <f>F55/E55*100</f>
        <v>100</v>
      </c>
      <c r="H55" s="351"/>
      <c r="I55" s="312"/>
      <c r="J55" s="312"/>
    </row>
    <row r="56" spans="1:10" s="3" customFormat="1" ht="21.75" customHeight="1">
      <c r="A56" s="283"/>
      <c r="B56" s="10" t="s">
        <v>34</v>
      </c>
      <c r="C56" s="310"/>
      <c r="D56" s="53"/>
      <c r="E56" s="53"/>
      <c r="F56" s="54"/>
      <c r="G56" s="43"/>
      <c r="H56" s="351"/>
      <c r="I56" s="313"/>
      <c r="J56" s="313"/>
    </row>
    <row r="57" spans="1:10" s="17" customFormat="1" ht="103.5" customHeight="1">
      <c r="A57" s="269">
        <v>7</v>
      </c>
      <c r="B57" s="33" t="s">
        <v>132</v>
      </c>
      <c r="C57" s="270" t="s">
        <v>18</v>
      </c>
      <c r="D57" s="273"/>
      <c r="E57" s="273"/>
      <c r="F57" s="273"/>
      <c r="G57" s="273"/>
      <c r="H57" s="274" t="s">
        <v>133</v>
      </c>
      <c r="I57" s="277" t="s">
        <v>134</v>
      </c>
      <c r="J57" s="277" t="s">
        <v>135</v>
      </c>
    </row>
    <row r="58" spans="1:10" s="21" customFormat="1" ht="15.75">
      <c r="A58" s="269"/>
      <c r="B58" s="9" t="s">
        <v>2</v>
      </c>
      <c r="C58" s="271"/>
      <c r="D58" s="165">
        <f>D59+D60+D61+D62</f>
        <v>599838.64</v>
      </c>
      <c r="E58" s="165">
        <f>E59+E60+E61+E62</f>
        <v>10766.2</v>
      </c>
      <c r="F58" s="165">
        <f>F59+F60+F61+F62</f>
        <v>10646.76</v>
      </c>
      <c r="G58" s="165">
        <f>F58/E58*100</f>
        <v>98.89060206943954</v>
      </c>
      <c r="H58" s="275"/>
      <c r="I58" s="278"/>
      <c r="J58" s="278"/>
    </row>
    <row r="59" spans="1:10" s="17" customFormat="1" ht="15.75">
      <c r="A59" s="269"/>
      <c r="B59" s="10" t="s">
        <v>31</v>
      </c>
      <c r="C59" s="271"/>
      <c r="D59" s="165"/>
      <c r="E59" s="166"/>
      <c r="F59" s="167"/>
      <c r="G59" s="165"/>
      <c r="H59" s="275"/>
      <c r="I59" s="278"/>
      <c r="J59" s="278"/>
    </row>
    <row r="60" spans="1:10" s="17" customFormat="1" ht="15.75">
      <c r="A60" s="269"/>
      <c r="B60" s="10" t="s">
        <v>32</v>
      </c>
      <c r="C60" s="271"/>
      <c r="D60" s="165">
        <v>243244.39</v>
      </c>
      <c r="E60" s="165">
        <v>2497.5</v>
      </c>
      <c r="F60" s="165">
        <v>2497.5</v>
      </c>
      <c r="G60" s="165">
        <f>F60/E60*100</f>
        <v>100</v>
      </c>
      <c r="H60" s="275"/>
      <c r="I60" s="278"/>
      <c r="J60" s="278"/>
    </row>
    <row r="61" spans="1:10" s="17" customFormat="1" ht="15.75">
      <c r="A61" s="269"/>
      <c r="B61" s="10" t="s">
        <v>33</v>
      </c>
      <c r="C61" s="271"/>
      <c r="D61" s="165">
        <v>353111.99</v>
      </c>
      <c r="E61" s="168">
        <v>6101.17</v>
      </c>
      <c r="F61" s="165">
        <v>5981.73</v>
      </c>
      <c r="G61" s="165">
        <f>F61/E61*100</f>
        <v>98.04234269820378</v>
      </c>
      <c r="H61" s="275"/>
      <c r="I61" s="278"/>
      <c r="J61" s="278"/>
    </row>
    <row r="62" spans="1:10" s="17" customFormat="1" ht="15.75">
      <c r="A62" s="269"/>
      <c r="B62" s="10" t="s">
        <v>34</v>
      </c>
      <c r="C62" s="272"/>
      <c r="D62" s="45">
        <v>3482.26</v>
      </c>
      <c r="E62" s="45">
        <v>2167.53</v>
      </c>
      <c r="F62" s="169">
        <v>2167.53</v>
      </c>
      <c r="G62" s="165">
        <f>F62/E62*100</f>
        <v>100</v>
      </c>
      <c r="H62" s="276"/>
      <c r="I62" s="279"/>
      <c r="J62" s="279"/>
    </row>
    <row r="63" spans="1:10" ht="186" customHeight="1">
      <c r="A63" s="305">
        <v>8</v>
      </c>
      <c r="B63" s="32" t="s">
        <v>110</v>
      </c>
      <c r="C63" s="308" t="s">
        <v>4</v>
      </c>
      <c r="D63" s="311"/>
      <c r="E63" s="311"/>
      <c r="F63" s="311"/>
      <c r="G63" s="311"/>
      <c r="H63" s="367" t="s">
        <v>111</v>
      </c>
      <c r="I63" s="277" t="s">
        <v>112</v>
      </c>
      <c r="J63" s="277" t="s">
        <v>108</v>
      </c>
    </row>
    <row r="64" spans="1:10" ht="15.75">
      <c r="A64" s="306"/>
      <c r="B64" s="9" t="s">
        <v>2</v>
      </c>
      <c r="C64" s="309"/>
      <c r="D64" s="117">
        <f>D65+D66+D67+D68</f>
        <v>199531.19</v>
      </c>
      <c r="E64" s="11">
        <f>E65+E66+E67+E68</f>
        <v>35854</v>
      </c>
      <c r="F64" s="11">
        <f>F65+F66+F67+F68</f>
        <v>32182.7</v>
      </c>
      <c r="G64" s="115">
        <f>F64/E64*100</f>
        <v>89.76041724772689</v>
      </c>
      <c r="H64" s="368"/>
      <c r="I64" s="278"/>
      <c r="J64" s="278"/>
    </row>
    <row r="65" spans="1:10" s="3" customFormat="1" ht="15.75">
      <c r="A65" s="306"/>
      <c r="B65" s="10" t="s">
        <v>31</v>
      </c>
      <c r="C65" s="309"/>
      <c r="D65" s="163"/>
      <c r="E65" s="163"/>
      <c r="F65" s="163"/>
      <c r="G65" s="115"/>
      <c r="H65" s="368"/>
      <c r="I65" s="278"/>
      <c r="J65" s="278"/>
    </row>
    <row r="66" spans="1:10" s="3" customFormat="1" ht="15.75">
      <c r="A66" s="306"/>
      <c r="B66" s="10" t="s">
        <v>32</v>
      </c>
      <c r="C66" s="309"/>
      <c r="D66" s="45"/>
      <c r="E66" s="163">
        <v>0</v>
      </c>
      <c r="F66" s="163"/>
      <c r="G66" s="115"/>
      <c r="H66" s="368"/>
      <c r="I66" s="278"/>
      <c r="J66" s="278"/>
    </row>
    <row r="67" spans="1:10" s="3" customFormat="1" ht="15.75">
      <c r="A67" s="306"/>
      <c r="B67" s="10" t="s">
        <v>33</v>
      </c>
      <c r="C67" s="309"/>
      <c r="D67" s="44">
        <v>199531.19</v>
      </c>
      <c r="E67" s="44">
        <v>35854</v>
      </c>
      <c r="F67" s="45">
        <v>32182.7</v>
      </c>
      <c r="G67" s="115">
        <f>F67/E67*100</f>
        <v>89.76041724772689</v>
      </c>
      <c r="H67" s="368"/>
      <c r="I67" s="278"/>
      <c r="J67" s="278"/>
    </row>
    <row r="68" spans="1:10" s="3" customFormat="1" ht="15.75">
      <c r="A68" s="307"/>
      <c r="B68" s="10" t="s">
        <v>34</v>
      </c>
      <c r="C68" s="310"/>
      <c r="D68" s="45">
        <v>0</v>
      </c>
      <c r="E68" s="45"/>
      <c r="F68" s="45"/>
      <c r="G68" s="115"/>
      <c r="H68" s="369"/>
      <c r="I68" s="279"/>
      <c r="J68" s="279"/>
    </row>
    <row r="69" spans="1:10" s="17" customFormat="1" ht="15.75">
      <c r="A69" s="266"/>
      <c r="B69" s="71" t="s">
        <v>26</v>
      </c>
      <c r="C69" s="333"/>
      <c r="D69" s="197">
        <f>SUM(D70:D73)</f>
        <v>1159866.23</v>
      </c>
      <c r="E69" s="197">
        <f>E64+E58+E52</f>
        <v>70985.38</v>
      </c>
      <c r="F69" s="197">
        <f>F64+F58+F52</f>
        <v>67194.64</v>
      </c>
      <c r="G69" s="197">
        <f>F69/E69*100</f>
        <v>94.65982995371722</v>
      </c>
      <c r="H69" s="198"/>
      <c r="I69" s="199"/>
      <c r="J69" s="199"/>
    </row>
    <row r="70" spans="1:10" s="17" customFormat="1" ht="15.75">
      <c r="A70" s="267"/>
      <c r="B70" s="172" t="s">
        <v>31</v>
      </c>
      <c r="C70" s="334"/>
      <c r="D70" s="45">
        <f>D65+D59+D53</f>
        <v>105932.24</v>
      </c>
      <c r="E70" s="45">
        <f>E65+E59+E53</f>
        <v>9476.23</v>
      </c>
      <c r="F70" s="45">
        <f>F65+F59+F53</f>
        <v>9476.23</v>
      </c>
      <c r="G70" s="45">
        <f>F70/E70*100</f>
        <v>100</v>
      </c>
      <c r="H70" s="81"/>
      <c r="I70" s="111"/>
      <c r="J70" s="111"/>
    </row>
    <row r="71" spans="1:10" s="17" customFormat="1" ht="15.75">
      <c r="A71" s="267"/>
      <c r="B71" s="172" t="s">
        <v>32</v>
      </c>
      <c r="C71" s="334"/>
      <c r="D71" s="45">
        <f aca="true" t="shared" si="2" ref="D71:F73">D54+D60+D66</f>
        <v>408309.45</v>
      </c>
      <c r="E71" s="45">
        <f t="shared" si="2"/>
        <v>12386.45</v>
      </c>
      <c r="F71" s="45">
        <f t="shared" si="2"/>
        <v>12386.45</v>
      </c>
      <c r="G71" s="45">
        <f>F71/E71*100</f>
        <v>100</v>
      </c>
      <c r="H71" s="81"/>
      <c r="I71" s="111"/>
      <c r="J71" s="111"/>
    </row>
    <row r="72" spans="1:10" s="17" customFormat="1" ht="15.75">
      <c r="A72" s="267"/>
      <c r="B72" s="172" t="s">
        <v>33</v>
      </c>
      <c r="C72" s="334"/>
      <c r="D72" s="45">
        <f t="shared" si="2"/>
        <v>642142.28</v>
      </c>
      <c r="E72" s="45">
        <f t="shared" si="2"/>
        <v>46955.17</v>
      </c>
      <c r="F72" s="45">
        <f t="shared" si="2"/>
        <v>43164.43</v>
      </c>
      <c r="G72" s="45">
        <f>F72/E72*100</f>
        <v>91.926895377016</v>
      </c>
      <c r="H72" s="81"/>
      <c r="I72" s="111"/>
      <c r="J72" s="111"/>
    </row>
    <row r="73" spans="1:10" s="17" customFormat="1" ht="15.75">
      <c r="A73" s="268"/>
      <c r="B73" s="172" t="s">
        <v>34</v>
      </c>
      <c r="C73" s="335"/>
      <c r="D73" s="45">
        <f t="shared" si="2"/>
        <v>3482.26</v>
      </c>
      <c r="E73" s="45">
        <f t="shared" si="2"/>
        <v>2167.53</v>
      </c>
      <c r="F73" s="45">
        <f t="shared" si="2"/>
        <v>2167.53</v>
      </c>
      <c r="G73" s="45">
        <f>F73/E73*100</f>
        <v>100</v>
      </c>
      <c r="H73" s="109"/>
      <c r="I73" s="173"/>
      <c r="J73" s="173"/>
    </row>
    <row r="74" spans="1:10" ht="27" customHeight="1">
      <c r="A74" s="355" t="s">
        <v>19</v>
      </c>
      <c r="B74" s="355"/>
      <c r="C74" s="355"/>
      <c r="D74" s="355"/>
      <c r="E74" s="355"/>
      <c r="F74" s="355"/>
      <c r="G74" s="355"/>
      <c r="H74" s="355"/>
      <c r="I74" s="355"/>
      <c r="J74" s="355"/>
    </row>
    <row r="75" spans="1:10" ht="257.25" customHeight="1">
      <c r="A75" s="110">
        <v>9</v>
      </c>
      <c r="B75" s="32" t="s">
        <v>131</v>
      </c>
      <c r="C75" s="63" t="s">
        <v>5</v>
      </c>
      <c r="D75" s="343"/>
      <c r="E75" s="311"/>
      <c r="F75" s="311"/>
      <c r="G75" s="311"/>
      <c r="H75" s="336" t="s">
        <v>171</v>
      </c>
      <c r="I75" s="346" t="s">
        <v>136</v>
      </c>
      <c r="J75" s="314" t="s">
        <v>74</v>
      </c>
    </row>
    <row r="76" spans="1:10" ht="19.5" customHeight="1">
      <c r="A76" s="81"/>
      <c r="B76" s="9" t="s">
        <v>2</v>
      </c>
      <c r="C76" s="64"/>
      <c r="D76" s="25">
        <v>15787.8</v>
      </c>
      <c r="E76" s="25">
        <v>2906.6</v>
      </c>
      <c r="F76" s="25">
        <v>2905.94</v>
      </c>
      <c r="G76" s="22">
        <f>F76/E76*100</f>
        <v>99.97729305718022</v>
      </c>
      <c r="H76" s="337"/>
      <c r="I76" s="347"/>
      <c r="J76" s="315"/>
    </row>
    <row r="77" spans="1:10" s="3" customFormat="1" ht="19.5" customHeight="1">
      <c r="A77" s="81"/>
      <c r="B77" s="10" t="s">
        <v>31</v>
      </c>
      <c r="C77" s="64"/>
      <c r="D77" s="68"/>
      <c r="E77" s="13"/>
      <c r="F77" s="7"/>
      <c r="G77" s="22"/>
      <c r="H77" s="337"/>
      <c r="I77" s="347"/>
      <c r="J77" s="315"/>
    </row>
    <row r="78" spans="1:10" s="3" customFormat="1" ht="19.5" customHeight="1">
      <c r="A78" s="81"/>
      <c r="B78" s="10" t="s">
        <v>32</v>
      </c>
      <c r="C78" s="64"/>
      <c r="D78" s="67"/>
      <c r="E78" s="24"/>
      <c r="F78" s="58"/>
      <c r="G78" s="22"/>
      <c r="H78" s="337"/>
      <c r="I78" s="347"/>
      <c r="J78" s="315"/>
    </row>
    <row r="79" spans="1:10" s="3" customFormat="1" ht="19.5" customHeight="1">
      <c r="A79" s="81"/>
      <c r="B79" s="10" t="s">
        <v>33</v>
      </c>
      <c r="C79" s="64"/>
      <c r="D79" s="67">
        <v>15787.8</v>
      </c>
      <c r="E79" s="14">
        <v>2906.6</v>
      </c>
      <c r="F79" s="45">
        <v>2905.94</v>
      </c>
      <c r="G79" s="22">
        <f>F79/E79*100</f>
        <v>99.97729305718022</v>
      </c>
      <c r="H79" s="337"/>
      <c r="I79" s="347"/>
      <c r="J79" s="315"/>
    </row>
    <row r="80" spans="1:10" s="3" customFormat="1" ht="30" customHeight="1">
      <c r="A80" s="81"/>
      <c r="B80" s="10" t="s">
        <v>34</v>
      </c>
      <c r="C80" s="64"/>
      <c r="D80" s="67"/>
      <c r="E80" s="14"/>
      <c r="F80" s="45"/>
      <c r="G80" s="22"/>
      <c r="H80" s="338"/>
      <c r="I80" s="348"/>
      <c r="J80" s="316"/>
    </row>
    <row r="81" spans="1:10" s="3" customFormat="1" ht="336.75" customHeight="1">
      <c r="A81" s="111">
        <v>10</v>
      </c>
      <c r="B81" s="32" t="s">
        <v>137</v>
      </c>
      <c r="C81" s="308" t="s">
        <v>5</v>
      </c>
      <c r="D81" s="67"/>
      <c r="E81" s="14"/>
      <c r="F81" s="45"/>
      <c r="G81" s="22"/>
      <c r="H81" s="370" t="s">
        <v>138</v>
      </c>
      <c r="I81" s="349" t="s">
        <v>139</v>
      </c>
      <c r="J81" s="350" t="s">
        <v>36</v>
      </c>
    </row>
    <row r="82" spans="1:10" s="3" customFormat="1" ht="19.5" customHeight="1">
      <c r="A82" s="81"/>
      <c r="B82" s="19" t="s">
        <v>2</v>
      </c>
      <c r="C82" s="309"/>
      <c r="D82" s="18">
        <v>350528.6</v>
      </c>
      <c r="E82" s="27">
        <v>50549.76</v>
      </c>
      <c r="F82" s="18">
        <v>50535.79</v>
      </c>
      <c r="G82" s="22">
        <f>F82/E82*100</f>
        <v>99.97236386483338</v>
      </c>
      <c r="H82" s="371"/>
      <c r="I82" s="331"/>
      <c r="J82" s="351"/>
    </row>
    <row r="83" spans="1:10" s="3" customFormat="1" ht="19.5" customHeight="1">
      <c r="A83" s="81"/>
      <c r="B83" s="10" t="s">
        <v>31</v>
      </c>
      <c r="C83" s="309"/>
      <c r="D83" s="30"/>
      <c r="E83" s="30"/>
      <c r="F83" s="8"/>
      <c r="G83" s="22"/>
      <c r="H83" s="371"/>
      <c r="I83" s="331"/>
      <c r="J83" s="351"/>
    </row>
    <row r="84" spans="1:10" s="3" customFormat="1" ht="19.5" customHeight="1">
      <c r="A84" s="81"/>
      <c r="B84" s="10" t="s">
        <v>32</v>
      </c>
      <c r="C84" s="309"/>
      <c r="D84" s="13"/>
      <c r="E84" s="13"/>
      <c r="F84" s="15"/>
      <c r="G84" s="22"/>
      <c r="H84" s="371"/>
      <c r="I84" s="331"/>
      <c r="J84" s="351"/>
    </row>
    <row r="85" spans="1:10" s="3" customFormat="1" ht="19.5" customHeight="1">
      <c r="A85" s="81"/>
      <c r="B85" s="10" t="s">
        <v>33</v>
      </c>
      <c r="C85" s="309"/>
      <c r="D85" s="28">
        <v>350528.6</v>
      </c>
      <c r="E85" s="26">
        <v>50549.76</v>
      </c>
      <c r="F85" s="24">
        <v>50535.79</v>
      </c>
      <c r="G85" s="22">
        <f>F85/E85*100</f>
        <v>99.97236386483338</v>
      </c>
      <c r="H85" s="371"/>
      <c r="I85" s="331"/>
      <c r="J85" s="351"/>
    </row>
    <row r="86" spans="1:10" s="3" customFormat="1" ht="19.5" customHeight="1">
      <c r="A86" s="109"/>
      <c r="B86" s="10" t="s">
        <v>34</v>
      </c>
      <c r="C86" s="310"/>
      <c r="D86" s="57"/>
      <c r="E86" s="40"/>
      <c r="F86" s="41"/>
      <c r="G86" s="41"/>
      <c r="H86" s="372"/>
      <c r="I86" s="332"/>
      <c r="J86" s="351"/>
    </row>
    <row r="87" spans="1:10" s="3" customFormat="1" ht="361.5" customHeight="1">
      <c r="A87" s="109">
        <v>11</v>
      </c>
      <c r="B87" s="32" t="s">
        <v>140</v>
      </c>
      <c r="C87" s="64"/>
      <c r="D87" s="57"/>
      <c r="E87" s="40"/>
      <c r="F87" s="41"/>
      <c r="G87" s="41"/>
      <c r="H87" s="336" t="s">
        <v>141</v>
      </c>
      <c r="I87" s="346" t="s">
        <v>181</v>
      </c>
      <c r="J87" s="314" t="s">
        <v>36</v>
      </c>
    </row>
    <row r="88" spans="1:10" s="3" customFormat="1" ht="19.5" customHeight="1">
      <c r="A88" s="109"/>
      <c r="B88" s="19" t="s">
        <v>2</v>
      </c>
      <c r="C88" s="65"/>
      <c r="D88" s="28">
        <f>SUM(D89:D92)</f>
        <v>1846490.1</v>
      </c>
      <c r="E88" s="28">
        <f>SUM(E89:E92)</f>
        <v>377136.22000000003</v>
      </c>
      <c r="F88" s="28">
        <f>SUM(F89:F92)</f>
        <v>376827.08</v>
      </c>
      <c r="G88" s="23">
        <f>F88/E88*100</f>
        <v>99.91802961805153</v>
      </c>
      <c r="H88" s="337"/>
      <c r="I88" s="347"/>
      <c r="J88" s="315"/>
    </row>
    <row r="89" spans="1:10" s="3" customFormat="1" ht="19.5" customHeight="1">
      <c r="A89" s="109"/>
      <c r="B89" s="10" t="s">
        <v>31</v>
      </c>
      <c r="C89" s="65"/>
      <c r="D89" s="67">
        <v>48593.48</v>
      </c>
      <c r="E89" s="53">
        <v>34993.48</v>
      </c>
      <c r="F89" s="169">
        <v>34993.48</v>
      </c>
      <c r="G89" s="23">
        <f>F89/E89*100</f>
        <v>100</v>
      </c>
      <c r="H89" s="337"/>
      <c r="I89" s="347"/>
      <c r="J89" s="315"/>
    </row>
    <row r="90" spans="1:10" s="3" customFormat="1" ht="19.5" customHeight="1">
      <c r="A90" s="109"/>
      <c r="B90" s="10" t="s">
        <v>32</v>
      </c>
      <c r="C90" s="65"/>
      <c r="D90" s="67">
        <v>14797.28</v>
      </c>
      <c r="E90" s="24">
        <v>6252.34</v>
      </c>
      <c r="F90" s="45">
        <v>6127.83</v>
      </c>
      <c r="G90" s="23">
        <f>F90/E90*100</f>
        <v>98.00858558555676</v>
      </c>
      <c r="H90" s="337"/>
      <c r="I90" s="347"/>
      <c r="J90" s="315"/>
    </row>
    <row r="91" spans="1:10" s="3" customFormat="1" ht="19.5" customHeight="1">
      <c r="A91" s="109"/>
      <c r="B91" s="10" t="s">
        <v>33</v>
      </c>
      <c r="C91" s="65"/>
      <c r="D91" s="67">
        <v>1783099.34</v>
      </c>
      <c r="E91" s="14">
        <v>335890.4</v>
      </c>
      <c r="F91" s="45">
        <v>335705.77</v>
      </c>
      <c r="G91" s="23">
        <f>F91/E91*100</f>
        <v>99.94503266541706</v>
      </c>
      <c r="H91" s="337"/>
      <c r="I91" s="347"/>
      <c r="J91" s="315"/>
    </row>
    <row r="92" spans="1:10" s="3" customFormat="1" ht="24" customHeight="1">
      <c r="A92" s="109"/>
      <c r="B92" s="10" t="s">
        <v>34</v>
      </c>
      <c r="C92" s="65"/>
      <c r="D92" s="67">
        <v>0</v>
      </c>
      <c r="E92" s="14">
        <v>0</v>
      </c>
      <c r="F92" s="45"/>
      <c r="G92" s="23"/>
      <c r="H92" s="338"/>
      <c r="I92" s="348"/>
      <c r="J92" s="316"/>
    </row>
    <row r="93" spans="1:10" s="2" customFormat="1" ht="239.25" customHeight="1">
      <c r="A93" s="342">
        <v>12</v>
      </c>
      <c r="B93" s="32" t="s">
        <v>142</v>
      </c>
      <c r="C93" s="63" t="s">
        <v>40</v>
      </c>
      <c r="D93" s="343"/>
      <c r="E93" s="343"/>
      <c r="F93" s="343"/>
      <c r="G93" s="343"/>
      <c r="H93" s="360" t="s">
        <v>143</v>
      </c>
      <c r="I93" s="349" t="s">
        <v>144</v>
      </c>
      <c r="J93" s="358" t="s">
        <v>180</v>
      </c>
    </row>
    <row r="94" spans="1:10" s="2" customFormat="1" ht="29.25" customHeight="1">
      <c r="A94" s="342"/>
      <c r="B94" s="19" t="s">
        <v>2</v>
      </c>
      <c r="C94" s="65"/>
      <c r="D94" s="240">
        <f>SUM(D95:D98)</f>
        <v>13325917.61</v>
      </c>
      <c r="E94" s="240">
        <f>E95+E96+E97</f>
        <v>2043279.7999999998</v>
      </c>
      <c r="F94" s="240">
        <f>SUM(F95:F98)</f>
        <v>2034411.097</v>
      </c>
      <c r="G94" s="241">
        <f>F94/E94*100</f>
        <v>99.56595748658604</v>
      </c>
      <c r="H94" s="361"/>
      <c r="I94" s="331"/>
      <c r="J94" s="359"/>
    </row>
    <row r="95" spans="1:10" s="16" customFormat="1" ht="23.25" customHeight="1">
      <c r="A95" s="342"/>
      <c r="B95" s="10" t="s">
        <v>31</v>
      </c>
      <c r="C95" s="65"/>
      <c r="D95" s="242"/>
      <c r="E95" s="243"/>
      <c r="F95" s="244"/>
      <c r="G95" s="241"/>
      <c r="H95" s="361"/>
      <c r="I95" s="331"/>
      <c r="J95" s="359"/>
    </row>
    <row r="96" spans="1:10" s="16" customFormat="1" ht="23.25" customHeight="1">
      <c r="A96" s="342"/>
      <c r="B96" s="10" t="s">
        <v>32</v>
      </c>
      <c r="C96" s="65"/>
      <c r="D96" s="240">
        <v>8481025.283</v>
      </c>
      <c r="E96" s="243">
        <v>1264250.71</v>
      </c>
      <c r="F96" s="244">
        <v>1257104.557</v>
      </c>
      <c r="G96" s="241">
        <f>F96/E96*100</f>
        <v>99.43475190929496</v>
      </c>
      <c r="H96" s="361"/>
      <c r="I96" s="331"/>
      <c r="J96" s="359"/>
    </row>
    <row r="97" spans="1:10" s="16" customFormat="1" ht="23.25" customHeight="1">
      <c r="A97" s="342"/>
      <c r="B97" s="10" t="s">
        <v>33</v>
      </c>
      <c r="C97" s="65"/>
      <c r="D97" s="245">
        <v>4844892.327</v>
      </c>
      <c r="E97" s="246">
        <v>779029.09</v>
      </c>
      <c r="F97" s="247">
        <v>777306.54</v>
      </c>
      <c r="G97" s="241">
        <f>F97/E97*100</f>
        <v>99.77888502212416</v>
      </c>
      <c r="H97" s="361"/>
      <c r="I97" s="331"/>
      <c r="J97" s="359"/>
    </row>
    <row r="98" spans="1:10" s="16" customFormat="1" ht="23.25" customHeight="1">
      <c r="A98" s="297"/>
      <c r="B98" s="10" t="s">
        <v>34</v>
      </c>
      <c r="C98" s="65"/>
      <c r="D98" s="248"/>
      <c r="E98" s="249"/>
      <c r="F98" s="250"/>
      <c r="G98" s="250"/>
      <c r="H98" s="362"/>
      <c r="I98" s="332"/>
      <c r="J98" s="359"/>
    </row>
    <row r="99" spans="1:10" s="3" customFormat="1" ht="25.5" customHeight="1">
      <c r="A99" s="283"/>
      <c r="B99" s="89" t="s">
        <v>9</v>
      </c>
      <c r="C99" s="90"/>
      <c r="D99" s="251">
        <f>SUM(D100:D103)</f>
        <v>15538724.11</v>
      </c>
      <c r="E99" s="251">
        <f>SUM(E100:E103)</f>
        <v>2473872.38</v>
      </c>
      <c r="F99" s="251">
        <f>SUM(F100:F103)</f>
        <v>2464679.907</v>
      </c>
      <c r="G99" s="252">
        <f>F99/E99*100</f>
        <v>99.62841765507727</v>
      </c>
      <c r="H99" s="91"/>
      <c r="I99" s="92"/>
      <c r="J99" s="92"/>
    </row>
    <row r="100" spans="1:10" s="3" customFormat="1" ht="18.75" customHeight="1">
      <c r="A100" s="283"/>
      <c r="B100" s="10" t="s">
        <v>31</v>
      </c>
      <c r="C100" s="51"/>
      <c r="D100" s="253">
        <f>D95+D89+D83+D77</f>
        <v>48593.48</v>
      </c>
      <c r="E100" s="253">
        <f aca="true" t="shared" si="3" ref="E100:F103">E95+E89+E83+E77</f>
        <v>34993.48</v>
      </c>
      <c r="F100" s="253">
        <f t="shared" si="3"/>
        <v>34993.48</v>
      </c>
      <c r="G100" s="254">
        <f>F100/E100*100</f>
        <v>100</v>
      </c>
      <c r="H100" s="36"/>
      <c r="I100" s="34"/>
      <c r="J100" s="34"/>
    </row>
    <row r="101" spans="1:10" s="3" customFormat="1" ht="18.75" customHeight="1">
      <c r="A101" s="283"/>
      <c r="B101" s="10" t="s">
        <v>32</v>
      </c>
      <c r="C101" s="51"/>
      <c r="D101" s="255">
        <f>D96+D90+D84+D78</f>
        <v>8495822.563</v>
      </c>
      <c r="E101" s="255">
        <f t="shared" si="3"/>
        <v>1270503.05</v>
      </c>
      <c r="F101" s="255">
        <f t="shared" si="3"/>
        <v>1263232.387</v>
      </c>
      <c r="G101" s="256">
        <f>F101/E101*100</f>
        <v>99.42773352649567</v>
      </c>
      <c r="H101" s="36"/>
      <c r="I101" s="202"/>
      <c r="J101" s="34"/>
    </row>
    <row r="102" spans="1:10" s="3" customFormat="1" ht="18.75" customHeight="1">
      <c r="A102" s="283"/>
      <c r="B102" s="10" t="s">
        <v>33</v>
      </c>
      <c r="C102" s="51"/>
      <c r="D102" s="257">
        <f>D97+D91+D85+D79</f>
        <v>6994308.066999999</v>
      </c>
      <c r="E102" s="257">
        <f t="shared" si="3"/>
        <v>1168375.85</v>
      </c>
      <c r="F102" s="257">
        <f t="shared" si="3"/>
        <v>1166454.04</v>
      </c>
      <c r="G102" s="256">
        <f>F102/E102*100</f>
        <v>99.8355144023218</v>
      </c>
      <c r="H102" s="36"/>
      <c r="I102" s="201"/>
      <c r="J102" s="200"/>
    </row>
    <row r="103" spans="1:10" s="3" customFormat="1" ht="18.75" customHeight="1">
      <c r="A103" s="283"/>
      <c r="B103" s="10" t="s">
        <v>34</v>
      </c>
      <c r="C103" s="93"/>
      <c r="D103" s="257">
        <f>D98+D92+D86+D80</f>
        <v>0</v>
      </c>
      <c r="E103" s="257">
        <f t="shared" si="3"/>
        <v>0</v>
      </c>
      <c r="F103" s="257">
        <f t="shared" si="3"/>
        <v>0</v>
      </c>
      <c r="G103" s="258"/>
      <c r="H103" s="70"/>
      <c r="I103" s="69"/>
      <c r="J103" s="69"/>
    </row>
    <row r="104" spans="1:10" ht="41.25" customHeight="1">
      <c r="A104" s="355" t="s">
        <v>20</v>
      </c>
      <c r="B104" s="355"/>
      <c r="C104" s="355"/>
      <c r="D104" s="355"/>
      <c r="E104" s="355"/>
      <c r="F104" s="355"/>
      <c r="G104" s="355"/>
      <c r="H104" s="355"/>
      <c r="I104" s="355"/>
      <c r="J104" s="355"/>
    </row>
    <row r="105" spans="1:10" s="140" customFormat="1" ht="51.75" customHeight="1">
      <c r="A105" s="339">
        <v>13</v>
      </c>
      <c r="B105" s="349" t="s">
        <v>59</v>
      </c>
      <c r="C105" s="378" t="s">
        <v>60</v>
      </c>
      <c r="D105" s="138"/>
      <c r="E105" s="138"/>
      <c r="F105" s="138"/>
      <c r="G105" s="138"/>
      <c r="H105" s="77" t="s">
        <v>61</v>
      </c>
      <c r="I105" s="349" t="s">
        <v>127</v>
      </c>
      <c r="J105" s="139" t="s">
        <v>62</v>
      </c>
    </row>
    <row r="106" spans="1:10" s="140" customFormat="1" ht="37.5" customHeight="1">
      <c r="A106" s="340"/>
      <c r="B106" s="373"/>
      <c r="C106" s="378"/>
      <c r="D106" s="138"/>
      <c r="E106" s="138"/>
      <c r="F106" s="138"/>
      <c r="G106" s="138"/>
      <c r="H106" s="77" t="s">
        <v>63</v>
      </c>
      <c r="I106" s="373"/>
      <c r="J106" s="132"/>
    </row>
    <row r="107" spans="1:10" s="140" customFormat="1" ht="35.25" customHeight="1">
      <c r="A107" s="340"/>
      <c r="B107" s="373"/>
      <c r="C107" s="378"/>
      <c r="D107" s="138"/>
      <c r="E107" s="138"/>
      <c r="F107" s="138"/>
      <c r="G107" s="138"/>
      <c r="H107" s="77" t="s">
        <v>64</v>
      </c>
      <c r="I107" s="373"/>
      <c r="J107" s="132"/>
    </row>
    <row r="108" spans="1:10" s="140" customFormat="1" ht="69" customHeight="1">
      <c r="A108" s="340"/>
      <c r="B108" s="373"/>
      <c r="C108" s="378"/>
      <c r="D108" s="138"/>
      <c r="E108" s="138"/>
      <c r="F108" s="138"/>
      <c r="G108" s="138"/>
      <c r="H108" s="77" t="s">
        <v>65</v>
      </c>
      <c r="I108" s="373"/>
      <c r="J108" s="132"/>
    </row>
    <row r="109" spans="1:10" s="140" customFormat="1" ht="36.75" customHeight="1">
      <c r="A109" s="340"/>
      <c r="B109" s="373"/>
      <c r="C109" s="378"/>
      <c r="D109" s="138"/>
      <c r="E109" s="138"/>
      <c r="F109" s="138"/>
      <c r="G109" s="138"/>
      <c r="H109" s="77" t="s">
        <v>66</v>
      </c>
      <c r="I109" s="373"/>
      <c r="J109" s="132"/>
    </row>
    <row r="110" spans="1:10" s="140" customFormat="1" ht="51.75" customHeight="1">
      <c r="A110" s="340"/>
      <c r="B110" s="374"/>
      <c r="C110" s="378"/>
      <c r="D110" s="138"/>
      <c r="E110" s="138"/>
      <c r="F110" s="138"/>
      <c r="G110" s="138"/>
      <c r="H110" s="367" t="s">
        <v>67</v>
      </c>
      <c r="I110" s="373"/>
      <c r="J110" s="132"/>
    </row>
    <row r="111" spans="1:11" s="140" customFormat="1" ht="22.5" customHeight="1">
      <c r="A111" s="340"/>
      <c r="B111" s="107" t="s">
        <v>68</v>
      </c>
      <c r="C111" s="378"/>
      <c r="D111" s="141">
        <f>SUM(D112:D115)</f>
        <v>2246382.76</v>
      </c>
      <c r="E111" s="141">
        <f>SUM(E112:E115)</f>
        <v>34147.67</v>
      </c>
      <c r="F111" s="141">
        <f>SUM(F112:F115)</f>
        <v>24382.82</v>
      </c>
      <c r="G111" s="142">
        <f>F111/E111*100</f>
        <v>71.40405187235322</v>
      </c>
      <c r="H111" s="368"/>
      <c r="I111" s="132"/>
      <c r="J111" s="132"/>
      <c r="K111" s="236"/>
    </row>
    <row r="112" spans="1:10" s="144" customFormat="1" ht="21.75" customHeight="1">
      <c r="A112" s="340"/>
      <c r="B112" s="73" t="s">
        <v>31</v>
      </c>
      <c r="C112" s="378"/>
      <c r="D112" s="141">
        <v>1695661.63</v>
      </c>
      <c r="E112" s="141"/>
      <c r="F112" s="141"/>
      <c r="G112" s="145"/>
      <c r="H112" s="368"/>
      <c r="I112" s="143"/>
      <c r="J112" s="143"/>
    </row>
    <row r="113" spans="1:10" s="144" customFormat="1" ht="19.5" customHeight="1">
      <c r="A113" s="340"/>
      <c r="B113" s="73" t="s">
        <v>32</v>
      </c>
      <c r="C113" s="378"/>
      <c r="D113" s="141">
        <v>342867</v>
      </c>
      <c r="E113" s="141"/>
      <c r="F113" s="141"/>
      <c r="G113" s="145"/>
      <c r="H113" s="368"/>
      <c r="I113" s="143"/>
      <c r="J113" s="143"/>
    </row>
    <row r="114" spans="1:10" s="144" customFormat="1" ht="23.25" customHeight="1">
      <c r="A114" s="341"/>
      <c r="B114" s="73" t="s">
        <v>33</v>
      </c>
      <c r="C114" s="378"/>
      <c r="D114" s="141">
        <v>207854.13</v>
      </c>
      <c r="E114" s="141">
        <v>34147.67</v>
      </c>
      <c r="F114" s="141">
        <v>24382.82</v>
      </c>
      <c r="G114" s="142">
        <f>F114/E114*100</f>
        <v>71.40405187235322</v>
      </c>
      <c r="H114" s="368"/>
      <c r="I114" s="143"/>
      <c r="J114" s="143"/>
    </row>
    <row r="115" spans="1:10" s="140" customFormat="1" ht="23.25" customHeight="1">
      <c r="A115" s="135"/>
      <c r="B115" s="10" t="s">
        <v>34</v>
      </c>
      <c r="C115" s="106"/>
      <c r="D115" s="145"/>
      <c r="E115" s="145"/>
      <c r="F115" s="145"/>
      <c r="G115" s="145"/>
      <c r="H115" s="369"/>
      <c r="I115" s="132"/>
      <c r="J115" s="132"/>
    </row>
    <row r="116" spans="1:10" s="3" customFormat="1" ht="37.5" customHeight="1">
      <c r="A116" s="305">
        <v>14</v>
      </c>
      <c r="B116" s="277" t="s">
        <v>48</v>
      </c>
      <c r="C116" s="308" t="s">
        <v>6</v>
      </c>
      <c r="D116" s="113"/>
      <c r="E116" s="113"/>
      <c r="F116" s="116"/>
      <c r="G116" s="115"/>
      <c r="H116" s="35" t="s">
        <v>69</v>
      </c>
      <c r="I116" s="298" t="s">
        <v>70</v>
      </c>
      <c r="J116" s="344" t="s">
        <v>74</v>
      </c>
    </row>
    <row r="117" spans="1:10" s="3" customFormat="1" ht="38.25" customHeight="1">
      <c r="A117" s="306"/>
      <c r="B117" s="279"/>
      <c r="C117" s="309"/>
      <c r="D117" s="113"/>
      <c r="E117" s="113"/>
      <c r="F117" s="116"/>
      <c r="G117" s="115"/>
      <c r="H117" s="36" t="s">
        <v>71</v>
      </c>
      <c r="I117" s="299"/>
      <c r="J117" s="315"/>
    </row>
    <row r="118" spans="1:10" s="3" customFormat="1" ht="18.75" customHeight="1">
      <c r="A118" s="306"/>
      <c r="B118" s="9" t="s">
        <v>2</v>
      </c>
      <c r="C118" s="309"/>
      <c r="D118" s="108">
        <f>SUM(D119:D122)</f>
        <v>343697.42</v>
      </c>
      <c r="E118" s="108">
        <f>SUM(E119:E122)</f>
        <v>55429.41</v>
      </c>
      <c r="F118" s="108">
        <f>SUM(F119:F122)</f>
        <v>51079.49</v>
      </c>
      <c r="G118" s="115">
        <f>F118/E118*100</f>
        <v>92.15232491199166</v>
      </c>
      <c r="H118" s="36"/>
      <c r="I118" s="379"/>
      <c r="J118" s="315"/>
    </row>
    <row r="119" spans="1:10" s="3" customFormat="1" ht="18.75" customHeight="1">
      <c r="A119" s="306"/>
      <c r="B119" s="10" t="s">
        <v>31</v>
      </c>
      <c r="C119" s="309"/>
      <c r="D119" s="113">
        <v>19799.12</v>
      </c>
      <c r="E119" s="156"/>
      <c r="F119" s="156"/>
      <c r="G119" s="115"/>
      <c r="H119" s="36"/>
      <c r="I119" s="379"/>
      <c r="J119" s="315"/>
    </row>
    <row r="120" spans="1:10" s="3" customFormat="1" ht="18.75" customHeight="1">
      <c r="A120" s="306"/>
      <c r="B120" s="10" t="s">
        <v>32</v>
      </c>
      <c r="C120" s="309"/>
      <c r="D120" s="113">
        <v>4055.24</v>
      </c>
      <c r="E120" s="156"/>
      <c r="F120" s="156"/>
      <c r="G120" s="115"/>
      <c r="H120" s="36"/>
      <c r="I120" s="379"/>
      <c r="J120" s="315"/>
    </row>
    <row r="121" spans="1:10" s="3" customFormat="1" ht="18.75" customHeight="1">
      <c r="A121" s="306"/>
      <c r="B121" s="10" t="s">
        <v>33</v>
      </c>
      <c r="C121" s="309"/>
      <c r="D121" s="112">
        <v>319843.06</v>
      </c>
      <c r="E121" s="112">
        <v>55429.41</v>
      </c>
      <c r="F121" s="204">
        <v>51079.49</v>
      </c>
      <c r="G121" s="115">
        <f>F121/E121*100</f>
        <v>92.15232491199166</v>
      </c>
      <c r="H121" s="36"/>
      <c r="I121" s="379"/>
      <c r="J121" s="315"/>
    </row>
    <row r="122" spans="1:10" s="3" customFormat="1" ht="18.75" customHeight="1">
      <c r="A122" s="307"/>
      <c r="B122" s="10" t="s">
        <v>34</v>
      </c>
      <c r="C122" s="310"/>
      <c r="D122" s="146"/>
      <c r="E122" s="146"/>
      <c r="F122" s="148"/>
      <c r="G122" s="115"/>
      <c r="H122" s="70"/>
      <c r="I122" s="380"/>
      <c r="J122" s="316"/>
    </row>
    <row r="123" spans="1:10" s="16" customFormat="1" ht="88.5" customHeight="1">
      <c r="A123" s="305">
        <v>15</v>
      </c>
      <c r="B123" s="277" t="s">
        <v>72</v>
      </c>
      <c r="C123" s="270" t="s">
        <v>60</v>
      </c>
      <c r="D123" s="381"/>
      <c r="E123" s="382"/>
      <c r="F123" s="382"/>
      <c r="G123" s="383"/>
      <c r="H123" s="35" t="s">
        <v>73</v>
      </c>
      <c r="I123" s="352" t="s">
        <v>153</v>
      </c>
      <c r="J123" s="292" t="s">
        <v>74</v>
      </c>
    </row>
    <row r="124" spans="1:10" s="16" customFormat="1" ht="58.5" customHeight="1">
      <c r="A124" s="306"/>
      <c r="B124" s="278"/>
      <c r="C124" s="271"/>
      <c r="D124" s="384"/>
      <c r="E124" s="385"/>
      <c r="F124" s="385"/>
      <c r="G124" s="386"/>
      <c r="H124" s="36" t="s">
        <v>75</v>
      </c>
      <c r="I124" s="353"/>
      <c r="J124" s="293"/>
    </row>
    <row r="125" spans="1:10" s="16" customFormat="1" ht="56.25" customHeight="1">
      <c r="A125" s="306"/>
      <c r="B125" s="278"/>
      <c r="C125" s="271"/>
      <c r="D125" s="384"/>
      <c r="E125" s="385"/>
      <c r="F125" s="385"/>
      <c r="G125" s="386"/>
      <c r="H125" s="36" t="s">
        <v>76</v>
      </c>
      <c r="I125" s="353"/>
      <c r="J125" s="293"/>
    </row>
    <row r="126" spans="1:10" s="16" customFormat="1" ht="86.25" customHeight="1">
      <c r="A126" s="306"/>
      <c r="B126" s="278"/>
      <c r="C126" s="271"/>
      <c r="D126" s="384"/>
      <c r="E126" s="385"/>
      <c r="F126" s="385"/>
      <c r="G126" s="386"/>
      <c r="H126" s="36" t="s">
        <v>77</v>
      </c>
      <c r="I126" s="353"/>
      <c r="J126" s="293"/>
    </row>
    <row r="127" spans="1:10" s="16" customFormat="1" ht="49.5" customHeight="1">
      <c r="A127" s="306"/>
      <c r="B127" s="279"/>
      <c r="C127" s="271"/>
      <c r="D127" s="387"/>
      <c r="E127" s="388"/>
      <c r="F127" s="388"/>
      <c r="G127" s="389"/>
      <c r="H127" s="36" t="s">
        <v>78</v>
      </c>
      <c r="I127" s="353"/>
      <c r="J127" s="293"/>
    </row>
    <row r="128" spans="1:10" s="16" customFormat="1" ht="18.75" customHeight="1">
      <c r="A128" s="306"/>
      <c r="B128" s="19" t="s">
        <v>2</v>
      </c>
      <c r="C128" s="271"/>
      <c r="D128" s="11">
        <f>D129+D130+D131+D132</f>
        <v>2347131.38</v>
      </c>
      <c r="E128" s="11">
        <f>E129+E130+E131+E132</f>
        <v>343950.13</v>
      </c>
      <c r="F128" s="11">
        <f>F129+F130+F131+F132</f>
        <v>310695.75</v>
      </c>
      <c r="G128" s="115">
        <f>F128/E128*100</f>
        <v>90.33162743680312</v>
      </c>
      <c r="H128" s="36"/>
      <c r="I128" s="353"/>
      <c r="J128" s="293"/>
    </row>
    <row r="129" spans="1:10" s="16" customFormat="1" ht="18.75" customHeight="1">
      <c r="A129" s="306"/>
      <c r="B129" s="10" t="s">
        <v>31</v>
      </c>
      <c r="C129" s="271"/>
      <c r="D129" s="29">
        <v>5368.51</v>
      </c>
      <c r="E129" s="156"/>
      <c r="F129" s="156"/>
      <c r="G129" s="115"/>
      <c r="H129" s="36"/>
      <c r="I129" s="353"/>
      <c r="J129" s="293"/>
    </row>
    <row r="130" spans="1:10" s="16" customFormat="1" ht="18.75" customHeight="1">
      <c r="A130" s="306"/>
      <c r="B130" s="10" t="s">
        <v>32</v>
      </c>
      <c r="C130" s="271"/>
      <c r="D130" s="29">
        <v>219030.04</v>
      </c>
      <c r="E130" s="29">
        <v>46050</v>
      </c>
      <c r="F130" s="115">
        <v>36822.03</v>
      </c>
      <c r="G130" s="115">
        <f>F130/E130*100</f>
        <v>79.96097719869707</v>
      </c>
      <c r="H130" s="36"/>
      <c r="I130" s="353"/>
      <c r="J130" s="293"/>
    </row>
    <row r="131" spans="1:10" s="16" customFormat="1" ht="18.75" customHeight="1">
      <c r="A131" s="306"/>
      <c r="B131" s="10" t="s">
        <v>33</v>
      </c>
      <c r="C131" s="271"/>
      <c r="D131" s="14">
        <v>2122732.83</v>
      </c>
      <c r="E131" s="14">
        <v>297900.13</v>
      </c>
      <c r="F131" s="24">
        <v>273873.72</v>
      </c>
      <c r="G131" s="115">
        <f>F131/E131*100</f>
        <v>91.93474336516736</v>
      </c>
      <c r="H131" s="36"/>
      <c r="I131" s="353"/>
      <c r="J131" s="293"/>
    </row>
    <row r="132" spans="1:10" s="16" customFormat="1" ht="18.75" customHeight="1">
      <c r="A132" s="307"/>
      <c r="B132" s="10" t="s">
        <v>34</v>
      </c>
      <c r="C132" s="272"/>
      <c r="D132" s="29"/>
      <c r="E132" s="29"/>
      <c r="F132" s="8"/>
      <c r="G132" s="48"/>
      <c r="H132" s="70"/>
      <c r="I132" s="354"/>
      <c r="J132" s="294"/>
    </row>
    <row r="133" spans="1:10" s="16" customFormat="1" ht="67.5" customHeight="1">
      <c r="A133" s="305">
        <v>16</v>
      </c>
      <c r="B133" s="301" t="s">
        <v>79</v>
      </c>
      <c r="C133" s="270" t="s">
        <v>6</v>
      </c>
      <c r="D133" s="390" t="s">
        <v>43</v>
      </c>
      <c r="E133" s="391"/>
      <c r="F133" s="391"/>
      <c r="G133" s="392"/>
      <c r="H133" s="35" t="s">
        <v>80</v>
      </c>
      <c r="I133" s="292" t="s">
        <v>101</v>
      </c>
      <c r="J133" s="352" t="s">
        <v>36</v>
      </c>
    </row>
    <row r="134" spans="1:10" s="16" customFormat="1" ht="54" customHeight="1">
      <c r="A134" s="306"/>
      <c r="B134" s="302"/>
      <c r="C134" s="271"/>
      <c r="D134" s="393"/>
      <c r="E134" s="394"/>
      <c r="F134" s="394"/>
      <c r="G134" s="395"/>
      <c r="H134" s="36" t="s">
        <v>81</v>
      </c>
      <c r="I134" s="293"/>
      <c r="J134" s="353"/>
    </row>
    <row r="135" spans="1:10" s="16" customFormat="1" ht="53.25" customHeight="1">
      <c r="A135" s="306"/>
      <c r="B135" s="302"/>
      <c r="C135" s="271"/>
      <c r="D135" s="393"/>
      <c r="E135" s="394"/>
      <c r="F135" s="394"/>
      <c r="G135" s="395"/>
      <c r="H135" s="36" t="s">
        <v>82</v>
      </c>
      <c r="I135" s="293"/>
      <c r="J135" s="353"/>
    </row>
    <row r="136" spans="1:10" s="16" customFormat="1" ht="69" customHeight="1">
      <c r="A136" s="306"/>
      <c r="B136" s="302"/>
      <c r="C136" s="271"/>
      <c r="D136" s="393"/>
      <c r="E136" s="394"/>
      <c r="F136" s="394"/>
      <c r="G136" s="395"/>
      <c r="H136" s="36" t="s">
        <v>83</v>
      </c>
      <c r="I136" s="293"/>
      <c r="J136" s="353"/>
    </row>
    <row r="137" spans="1:10" s="16" customFormat="1" ht="69" customHeight="1">
      <c r="A137" s="306"/>
      <c r="B137" s="303"/>
      <c r="C137" s="271"/>
      <c r="D137" s="396"/>
      <c r="E137" s="397"/>
      <c r="F137" s="397"/>
      <c r="G137" s="398"/>
      <c r="H137" s="36" t="s">
        <v>84</v>
      </c>
      <c r="I137" s="293"/>
      <c r="J137" s="353"/>
    </row>
    <row r="138" spans="1:10" s="16" customFormat="1" ht="18.75" customHeight="1">
      <c r="A138" s="306"/>
      <c r="B138" s="9" t="s">
        <v>2</v>
      </c>
      <c r="C138" s="271"/>
      <c r="D138" s="11">
        <f>D139+D140+D141+D142</f>
        <v>239542.02</v>
      </c>
      <c r="E138" s="11">
        <f>E139+E140+E141+E142</f>
        <v>18515.36</v>
      </c>
      <c r="F138" s="11">
        <f>F139+F140+F141+F142</f>
        <v>17136.02</v>
      </c>
      <c r="G138" s="115">
        <f>F138/E138*100</f>
        <v>92.55029337803856</v>
      </c>
      <c r="H138" s="36"/>
      <c r="I138" s="293"/>
      <c r="J138" s="353"/>
    </row>
    <row r="139" spans="1:10" s="16" customFormat="1" ht="18.75" customHeight="1">
      <c r="A139" s="306"/>
      <c r="B139" s="10" t="s">
        <v>31</v>
      </c>
      <c r="C139" s="271"/>
      <c r="D139" s="156"/>
      <c r="E139" s="156"/>
      <c r="F139" s="156"/>
      <c r="G139" s="115"/>
      <c r="H139" s="36"/>
      <c r="I139" s="293"/>
      <c r="J139" s="353"/>
    </row>
    <row r="140" spans="1:10" s="16" customFormat="1" ht="18.75" customHeight="1">
      <c r="A140" s="306"/>
      <c r="B140" s="10" t="s">
        <v>32</v>
      </c>
      <c r="C140" s="271"/>
      <c r="D140" s="156"/>
      <c r="E140" s="156"/>
      <c r="F140" s="156"/>
      <c r="G140" s="115"/>
      <c r="H140" s="36"/>
      <c r="I140" s="293"/>
      <c r="J140" s="353"/>
    </row>
    <row r="141" spans="1:10" s="16" customFormat="1" ht="18.75" customHeight="1">
      <c r="A141" s="306"/>
      <c r="B141" s="10" t="s">
        <v>33</v>
      </c>
      <c r="C141" s="271"/>
      <c r="D141" s="14">
        <v>239542.02</v>
      </c>
      <c r="E141" s="14">
        <v>18515.36</v>
      </c>
      <c r="F141" s="24">
        <v>17136.02</v>
      </c>
      <c r="G141" s="115">
        <f>F141/E141*100</f>
        <v>92.55029337803856</v>
      </c>
      <c r="H141" s="36"/>
      <c r="I141" s="293"/>
      <c r="J141" s="353"/>
    </row>
    <row r="142" spans="1:10" s="16" customFormat="1" ht="18.75" customHeight="1">
      <c r="A142" s="307"/>
      <c r="B142" s="10" t="s">
        <v>34</v>
      </c>
      <c r="C142" s="272"/>
      <c r="D142" s="29"/>
      <c r="E142" s="29"/>
      <c r="F142" s="115"/>
      <c r="G142" s="115"/>
      <c r="H142" s="70"/>
      <c r="I142" s="294"/>
      <c r="J142" s="354"/>
    </row>
    <row r="143" spans="1:10" ht="50.25" customHeight="1">
      <c r="A143" s="283">
        <v>17</v>
      </c>
      <c r="B143" s="128" t="s">
        <v>124</v>
      </c>
      <c r="C143" s="308" t="s">
        <v>60</v>
      </c>
      <c r="D143" s="311"/>
      <c r="E143" s="311"/>
      <c r="F143" s="311"/>
      <c r="G143" s="311"/>
      <c r="H143" s="35" t="s">
        <v>85</v>
      </c>
      <c r="I143" s="298" t="s">
        <v>128</v>
      </c>
      <c r="J143" s="298" t="s">
        <v>42</v>
      </c>
    </row>
    <row r="144" spans="1:10" ht="33.75" customHeight="1">
      <c r="A144" s="283"/>
      <c r="B144" s="164"/>
      <c r="C144" s="309"/>
      <c r="D144" s="137"/>
      <c r="E144" s="137"/>
      <c r="F144" s="137"/>
      <c r="G144" s="137"/>
      <c r="H144" s="36" t="s">
        <v>86</v>
      </c>
      <c r="I144" s="299"/>
      <c r="J144" s="299"/>
    </row>
    <row r="145" spans="1:10" ht="18.75" customHeight="1">
      <c r="A145" s="283"/>
      <c r="B145" s="9" t="s">
        <v>2</v>
      </c>
      <c r="C145" s="309"/>
      <c r="D145" s="42">
        <f>D146+D147+D148+D149</f>
        <v>349215.784</v>
      </c>
      <c r="E145" s="42">
        <f>E146+E147+E148+E149</f>
        <v>286731.56</v>
      </c>
      <c r="F145" s="42">
        <f>F146+F147+F148+F149</f>
        <v>164462.27000000002</v>
      </c>
      <c r="G145" s="43">
        <f>F145/E145*100</f>
        <v>57.357575147988605</v>
      </c>
      <c r="H145" s="36"/>
      <c r="I145" s="299"/>
      <c r="J145" s="299"/>
    </row>
    <row r="146" spans="1:10" s="17" customFormat="1" ht="18.75" customHeight="1">
      <c r="A146" s="283"/>
      <c r="B146" s="10" t="s">
        <v>31</v>
      </c>
      <c r="C146" s="309"/>
      <c r="D146" s="147"/>
      <c r="E146" s="147"/>
      <c r="F146" s="147"/>
      <c r="G146" s="43"/>
      <c r="H146" s="36"/>
      <c r="I146" s="299"/>
      <c r="J146" s="299"/>
    </row>
    <row r="147" spans="1:10" s="17" customFormat="1" ht="18.75" customHeight="1">
      <c r="A147" s="283"/>
      <c r="B147" s="10" t="s">
        <v>32</v>
      </c>
      <c r="C147" s="309"/>
      <c r="D147" s="55">
        <v>235436.725</v>
      </c>
      <c r="E147" s="206">
        <v>229385.25</v>
      </c>
      <c r="F147" s="207">
        <v>131569.82</v>
      </c>
      <c r="G147" s="43">
        <f>F147/E147*100</f>
        <v>57.35757639168169</v>
      </c>
      <c r="H147" s="36"/>
      <c r="I147" s="299"/>
      <c r="J147" s="299"/>
    </row>
    <row r="148" spans="1:10" s="17" customFormat="1" ht="18.75" customHeight="1">
      <c r="A148" s="283"/>
      <c r="B148" s="10" t="s">
        <v>33</v>
      </c>
      <c r="C148" s="309"/>
      <c r="D148" s="56">
        <v>113779.059</v>
      </c>
      <c r="E148" s="208">
        <v>57346.31</v>
      </c>
      <c r="F148" s="55">
        <v>32892.45</v>
      </c>
      <c r="G148" s="43">
        <f>F148/E148*100</f>
        <v>57.35757017321602</v>
      </c>
      <c r="H148" s="36"/>
      <c r="I148" s="299"/>
      <c r="J148" s="299"/>
    </row>
    <row r="149" spans="1:10" s="17" customFormat="1" ht="18.75" customHeight="1">
      <c r="A149" s="283"/>
      <c r="B149" s="10" t="s">
        <v>34</v>
      </c>
      <c r="C149" s="310"/>
      <c r="D149" s="149"/>
      <c r="E149" s="152"/>
      <c r="F149" s="150"/>
      <c r="G149" s="151"/>
      <c r="H149" s="70"/>
      <c r="I149" s="300"/>
      <c r="J149" s="300"/>
    </row>
    <row r="150" spans="1:10" ht="50.25" customHeight="1">
      <c r="A150" s="283">
        <v>18</v>
      </c>
      <c r="B150" s="277" t="s">
        <v>125</v>
      </c>
      <c r="C150" s="308" t="s">
        <v>13</v>
      </c>
      <c r="D150" s="399"/>
      <c r="E150" s="400"/>
      <c r="F150" s="400"/>
      <c r="G150" s="401"/>
      <c r="H150" s="35" t="s">
        <v>87</v>
      </c>
      <c r="I150" s="298" t="s">
        <v>88</v>
      </c>
      <c r="J150" s="314" t="s">
        <v>36</v>
      </c>
    </row>
    <row r="151" spans="1:10" ht="39" customHeight="1">
      <c r="A151" s="283"/>
      <c r="B151" s="278"/>
      <c r="C151" s="309"/>
      <c r="D151" s="402"/>
      <c r="E151" s="403"/>
      <c r="F151" s="403"/>
      <c r="G151" s="404"/>
      <c r="H151" s="36" t="s">
        <v>89</v>
      </c>
      <c r="I151" s="299"/>
      <c r="J151" s="315"/>
    </row>
    <row r="152" spans="1:10" ht="39" customHeight="1">
      <c r="A152" s="283"/>
      <c r="B152" s="279"/>
      <c r="C152" s="309"/>
      <c r="D152" s="405"/>
      <c r="E152" s="406"/>
      <c r="F152" s="406"/>
      <c r="G152" s="407"/>
      <c r="H152" s="36" t="s">
        <v>90</v>
      </c>
      <c r="I152" s="299"/>
      <c r="J152" s="315"/>
    </row>
    <row r="153" spans="1:10" s="5" customFormat="1" ht="24.75" customHeight="1">
      <c r="A153" s="283"/>
      <c r="B153" s="9" t="s">
        <v>23</v>
      </c>
      <c r="C153" s="309"/>
      <c r="D153" s="42">
        <f>D154+D155+D156+D157</f>
        <v>126112.47</v>
      </c>
      <c r="E153" s="42">
        <f>E154+E155+E156+E157</f>
        <v>600</v>
      </c>
      <c r="F153" s="42">
        <f>F154+F155+F156+F157</f>
        <v>599.63</v>
      </c>
      <c r="G153" s="43">
        <f>F153/E153*100</f>
        <v>99.93833333333333</v>
      </c>
      <c r="H153" s="36"/>
      <c r="I153" s="299"/>
      <c r="J153" s="315"/>
    </row>
    <row r="154" spans="1:10" s="17" customFormat="1" ht="24.75" customHeight="1">
      <c r="A154" s="283"/>
      <c r="B154" s="10" t="s">
        <v>31</v>
      </c>
      <c r="C154" s="309"/>
      <c r="D154" s="147"/>
      <c r="E154" s="147"/>
      <c r="F154" s="147"/>
      <c r="G154" s="43"/>
      <c r="H154" s="36"/>
      <c r="I154" s="299"/>
      <c r="J154" s="315"/>
    </row>
    <row r="155" spans="1:10" s="17" customFormat="1" ht="24.75" customHeight="1">
      <c r="A155" s="283"/>
      <c r="B155" s="10" t="s">
        <v>32</v>
      </c>
      <c r="C155" s="309"/>
      <c r="D155" s="55">
        <v>100409.97</v>
      </c>
      <c r="E155" s="203"/>
      <c r="F155" s="203"/>
      <c r="G155" s="43"/>
      <c r="H155" s="36"/>
      <c r="I155" s="299"/>
      <c r="J155" s="315"/>
    </row>
    <row r="156" spans="1:10" s="17" customFormat="1" ht="24.75" customHeight="1">
      <c r="A156" s="283"/>
      <c r="B156" s="10" t="s">
        <v>33</v>
      </c>
      <c r="C156" s="309"/>
      <c r="D156" s="56">
        <v>25702.5</v>
      </c>
      <c r="E156" s="208">
        <v>600</v>
      </c>
      <c r="F156" s="55">
        <v>599.63</v>
      </c>
      <c r="G156" s="43">
        <f>F156/E156*100</f>
        <v>99.93833333333333</v>
      </c>
      <c r="H156" s="36"/>
      <c r="I156" s="299"/>
      <c r="J156" s="315"/>
    </row>
    <row r="157" spans="1:10" s="17" customFormat="1" ht="24.75" customHeight="1">
      <c r="A157" s="305"/>
      <c r="B157" s="39" t="s">
        <v>34</v>
      </c>
      <c r="C157" s="309"/>
      <c r="D157" s="94"/>
      <c r="E157" s="79"/>
      <c r="F157" s="80"/>
      <c r="G157" s="95"/>
      <c r="H157" s="36"/>
      <c r="I157" s="299"/>
      <c r="J157" s="315"/>
    </row>
    <row r="158" spans="1:10" s="4" customFormat="1" ht="68.25" customHeight="1">
      <c r="A158" s="283">
        <v>19</v>
      </c>
      <c r="B158" s="277" t="s">
        <v>126</v>
      </c>
      <c r="C158" s="270" t="s">
        <v>6</v>
      </c>
      <c r="D158" s="399"/>
      <c r="E158" s="400"/>
      <c r="F158" s="400"/>
      <c r="G158" s="401"/>
      <c r="H158" s="35" t="s">
        <v>91</v>
      </c>
      <c r="I158" s="298" t="s">
        <v>129</v>
      </c>
      <c r="J158" s="298" t="s">
        <v>177</v>
      </c>
    </row>
    <row r="159" spans="1:10" s="4" customFormat="1" ht="45" customHeight="1">
      <c r="A159" s="283"/>
      <c r="B159" s="278"/>
      <c r="C159" s="271"/>
      <c r="D159" s="402"/>
      <c r="E159" s="403"/>
      <c r="F159" s="403"/>
      <c r="G159" s="404"/>
      <c r="H159" s="36" t="s">
        <v>92</v>
      </c>
      <c r="I159" s="299"/>
      <c r="J159" s="299"/>
    </row>
    <row r="160" spans="1:10" s="4" customFormat="1" ht="44.25" customHeight="1">
      <c r="A160" s="283"/>
      <c r="B160" s="278"/>
      <c r="C160" s="271"/>
      <c r="D160" s="402"/>
      <c r="E160" s="403"/>
      <c r="F160" s="403"/>
      <c r="G160" s="404"/>
      <c r="H160" s="36" t="s">
        <v>93</v>
      </c>
      <c r="I160" s="299"/>
      <c r="J160" s="299"/>
    </row>
    <row r="161" spans="1:10" s="4" customFormat="1" ht="50.25" customHeight="1">
      <c r="A161" s="283"/>
      <c r="B161" s="278"/>
      <c r="C161" s="271"/>
      <c r="D161" s="402"/>
      <c r="E161" s="403"/>
      <c r="F161" s="403"/>
      <c r="G161" s="404"/>
      <c r="H161" s="36" t="s">
        <v>94</v>
      </c>
      <c r="I161" s="299"/>
      <c r="J161" s="299"/>
    </row>
    <row r="162" spans="1:10" s="4" customFormat="1" ht="36" customHeight="1">
      <c r="A162" s="283"/>
      <c r="B162" s="278"/>
      <c r="C162" s="271"/>
      <c r="D162" s="402"/>
      <c r="E162" s="403"/>
      <c r="F162" s="403"/>
      <c r="G162" s="404"/>
      <c r="H162" s="36" t="s">
        <v>95</v>
      </c>
      <c r="I162" s="299"/>
      <c r="J162" s="299"/>
    </row>
    <row r="163" spans="1:10" s="4" customFormat="1" ht="55.5" customHeight="1">
      <c r="A163" s="283"/>
      <c r="B163" s="279"/>
      <c r="C163" s="271"/>
      <c r="D163" s="405"/>
      <c r="E163" s="406"/>
      <c r="F163" s="406"/>
      <c r="G163" s="407"/>
      <c r="H163" s="36" t="s">
        <v>96</v>
      </c>
      <c r="I163" s="299"/>
      <c r="J163" s="299"/>
    </row>
    <row r="164" spans="1:10" ht="18.75" customHeight="1">
      <c r="A164" s="283"/>
      <c r="B164" s="9" t="s">
        <v>2</v>
      </c>
      <c r="C164" s="271"/>
      <c r="D164" s="108">
        <f>D165+D166+D167+D168</f>
        <v>1297703.786</v>
      </c>
      <c r="E164" s="108">
        <f>E165+E166+E167+E168</f>
        <v>295083.55500000005</v>
      </c>
      <c r="F164" s="108">
        <f>F165+F166+F167+F168</f>
        <v>293836.10500000004</v>
      </c>
      <c r="G164" s="115">
        <f>F164/E164*100</f>
        <v>99.57725533027416</v>
      </c>
      <c r="H164" s="36"/>
      <c r="I164" s="299"/>
      <c r="J164" s="299"/>
    </row>
    <row r="165" spans="1:10" s="3" customFormat="1" ht="18.75" customHeight="1">
      <c r="A165" s="283"/>
      <c r="B165" s="10" t="s">
        <v>31</v>
      </c>
      <c r="C165" s="271"/>
      <c r="D165" s="113">
        <v>108454.23</v>
      </c>
      <c r="E165" s="156"/>
      <c r="F165" s="156"/>
      <c r="G165" s="115"/>
      <c r="H165" s="36"/>
      <c r="I165" s="299"/>
      <c r="J165" s="299"/>
    </row>
    <row r="166" spans="1:10" s="3" customFormat="1" ht="18.75" customHeight="1">
      <c r="A166" s="283"/>
      <c r="B166" s="10" t="s">
        <v>32</v>
      </c>
      <c r="C166" s="271"/>
      <c r="D166" s="156"/>
      <c r="E166" s="156"/>
      <c r="F166" s="156"/>
      <c r="G166" s="115"/>
      <c r="H166" s="36"/>
      <c r="I166" s="299"/>
      <c r="J166" s="299"/>
    </row>
    <row r="167" spans="1:10" s="3" customFormat="1" ht="18.75" customHeight="1">
      <c r="A167" s="283"/>
      <c r="B167" s="10" t="s">
        <v>33</v>
      </c>
      <c r="C167" s="271"/>
      <c r="D167" s="112">
        <v>28407.191</v>
      </c>
      <c r="E167" s="28">
        <v>977.59</v>
      </c>
      <c r="F167" s="205">
        <v>977.59</v>
      </c>
      <c r="G167" s="115">
        <f>F167/E167*100</f>
        <v>100</v>
      </c>
      <c r="H167" s="36"/>
      <c r="I167" s="299"/>
      <c r="J167" s="299"/>
    </row>
    <row r="168" spans="1:10" s="3" customFormat="1" ht="18.75" customHeight="1">
      <c r="A168" s="283"/>
      <c r="B168" s="10" t="s">
        <v>34</v>
      </c>
      <c r="C168" s="272"/>
      <c r="D168" s="113">
        <v>1160842.365</v>
      </c>
      <c r="E168" s="113">
        <v>294105.965</v>
      </c>
      <c r="F168" s="116">
        <v>292858.515</v>
      </c>
      <c r="G168" s="115">
        <f>F168/E168*100</f>
        <v>99.57585015319223</v>
      </c>
      <c r="H168" s="70"/>
      <c r="I168" s="300"/>
      <c r="J168" s="300"/>
    </row>
    <row r="169" spans="1:10" s="140" customFormat="1" ht="72.75" customHeight="1">
      <c r="A169" s="135">
        <v>20</v>
      </c>
      <c r="B169" s="107" t="s">
        <v>97</v>
      </c>
      <c r="C169" s="325" t="s">
        <v>60</v>
      </c>
      <c r="D169" s="153"/>
      <c r="E169" s="153"/>
      <c r="F169" s="153"/>
      <c r="G169" s="154"/>
      <c r="H169" s="136" t="s">
        <v>98</v>
      </c>
      <c r="I169" s="134" t="s">
        <v>99</v>
      </c>
      <c r="J169" s="134" t="s">
        <v>100</v>
      </c>
    </row>
    <row r="170" spans="1:10" s="140" customFormat="1" ht="24.75" customHeight="1">
      <c r="A170" s="135"/>
      <c r="B170" s="155" t="s">
        <v>68</v>
      </c>
      <c r="C170" s="326"/>
      <c r="D170" s="156">
        <f>SUM(D171:D174)</f>
        <v>177491.6</v>
      </c>
      <c r="E170" s="156">
        <f>SUM(E171:E174)</f>
        <v>29399.98</v>
      </c>
      <c r="F170" s="156">
        <f>SUM(F171:F174)</f>
        <v>26319.88</v>
      </c>
      <c r="G170" s="157">
        <f>F170/E170*100</f>
        <v>89.5234622608587</v>
      </c>
      <c r="H170" s="158"/>
      <c r="I170" s="132"/>
      <c r="J170" s="132"/>
    </row>
    <row r="171" spans="1:10" s="140" customFormat="1" ht="24.75" customHeight="1">
      <c r="A171" s="135"/>
      <c r="B171" s="10" t="s">
        <v>31</v>
      </c>
      <c r="C171" s="326"/>
      <c r="D171" s="147"/>
      <c r="E171" s="147"/>
      <c r="F171" s="147"/>
      <c r="G171" s="157"/>
      <c r="H171" s="158"/>
      <c r="I171" s="132"/>
      <c r="J171" s="132"/>
    </row>
    <row r="172" spans="1:10" s="140" customFormat="1" ht="24.75" customHeight="1">
      <c r="A172" s="135"/>
      <c r="B172" s="10" t="s">
        <v>32</v>
      </c>
      <c r="C172" s="326"/>
      <c r="D172" s="147"/>
      <c r="E172" s="147"/>
      <c r="F172" s="147"/>
      <c r="G172" s="157"/>
      <c r="H172" s="158"/>
      <c r="I172" s="132"/>
      <c r="J172" s="132"/>
    </row>
    <row r="173" spans="1:10" s="140" customFormat="1" ht="23.25" customHeight="1">
      <c r="A173" s="135"/>
      <c r="B173" s="159" t="s">
        <v>33</v>
      </c>
      <c r="C173" s="327"/>
      <c r="D173" s="156">
        <v>177491.6</v>
      </c>
      <c r="E173" s="156">
        <v>29399.98</v>
      </c>
      <c r="F173" s="153">
        <v>26319.88</v>
      </c>
      <c r="G173" s="157">
        <f>F173/E173*100</f>
        <v>89.5234622608587</v>
      </c>
      <c r="H173" s="160"/>
      <c r="I173" s="132"/>
      <c r="J173" s="132"/>
    </row>
    <row r="174" spans="1:10" s="140" customFormat="1" ht="23.25" customHeight="1">
      <c r="A174" s="74"/>
      <c r="B174" s="10" t="s">
        <v>34</v>
      </c>
      <c r="C174" s="106"/>
      <c r="D174" s="162"/>
      <c r="E174" s="162"/>
      <c r="F174" s="162"/>
      <c r="G174" s="145"/>
      <c r="H174" s="77"/>
      <c r="I174" s="106"/>
      <c r="J174" s="106"/>
    </row>
    <row r="175" spans="1:10" ht="180" customHeight="1">
      <c r="A175" s="305">
        <v>21</v>
      </c>
      <c r="B175" s="32" t="s">
        <v>113</v>
      </c>
      <c r="C175" s="308" t="s">
        <v>4</v>
      </c>
      <c r="D175" s="311"/>
      <c r="E175" s="311"/>
      <c r="F175" s="311"/>
      <c r="G175" s="311"/>
      <c r="H175" s="319" t="s">
        <v>114</v>
      </c>
      <c r="I175" s="277" t="s">
        <v>115</v>
      </c>
      <c r="J175" s="277" t="s">
        <v>172</v>
      </c>
    </row>
    <row r="176" spans="1:10" ht="15.75">
      <c r="A176" s="306"/>
      <c r="B176" s="9" t="s">
        <v>2</v>
      </c>
      <c r="C176" s="309"/>
      <c r="D176" s="44">
        <f>D177+D178+D179+D180</f>
        <v>412891.54</v>
      </c>
      <c r="E176" s="44">
        <f>E177+E178+E179+E180</f>
        <v>57714.06</v>
      </c>
      <c r="F176" s="44">
        <f>F177+F178+F179+F180</f>
        <v>56438.1</v>
      </c>
      <c r="G176" s="45">
        <f aca="true" t="shared" si="4" ref="G176:G185">F176/E176*100</f>
        <v>97.78916957150476</v>
      </c>
      <c r="H176" s="312"/>
      <c r="I176" s="278"/>
      <c r="J176" s="278"/>
    </row>
    <row r="177" spans="1:10" s="3" customFormat="1" ht="15.75">
      <c r="A177" s="306"/>
      <c r="B177" s="10" t="s">
        <v>31</v>
      </c>
      <c r="C177" s="309"/>
      <c r="D177" s="44">
        <v>312852.56</v>
      </c>
      <c r="E177" s="44">
        <v>46243.96</v>
      </c>
      <c r="F177" s="45">
        <v>46243.96</v>
      </c>
      <c r="G177" s="45">
        <f t="shared" si="4"/>
        <v>100</v>
      </c>
      <c r="H177" s="312"/>
      <c r="I177" s="278"/>
      <c r="J177" s="278"/>
    </row>
    <row r="178" spans="1:10" s="3" customFormat="1" ht="15.75">
      <c r="A178" s="306"/>
      <c r="B178" s="10" t="s">
        <v>32</v>
      </c>
      <c r="C178" s="309"/>
      <c r="D178" s="44">
        <v>42661.73</v>
      </c>
      <c r="E178" s="44">
        <v>6306</v>
      </c>
      <c r="F178" s="45">
        <v>6306</v>
      </c>
      <c r="G178" s="45">
        <f t="shared" si="4"/>
        <v>100</v>
      </c>
      <c r="H178" s="312"/>
      <c r="I178" s="278"/>
      <c r="J178" s="278"/>
    </row>
    <row r="179" spans="1:10" s="3" customFormat="1" ht="15.75">
      <c r="A179" s="306"/>
      <c r="B179" s="10" t="s">
        <v>33</v>
      </c>
      <c r="C179" s="309"/>
      <c r="D179" s="44">
        <v>43500</v>
      </c>
      <c r="E179" s="44">
        <v>3500</v>
      </c>
      <c r="F179" s="45">
        <v>2224.04</v>
      </c>
      <c r="G179" s="45">
        <f t="shared" si="4"/>
        <v>63.544</v>
      </c>
      <c r="H179" s="312"/>
      <c r="I179" s="278"/>
      <c r="J179" s="278"/>
    </row>
    <row r="180" spans="1:10" s="3" customFormat="1" ht="15.75">
      <c r="A180" s="307"/>
      <c r="B180" s="10" t="s">
        <v>34</v>
      </c>
      <c r="C180" s="310"/>
      <c r="D180" s="44">
        <v>13877.25</v>
      </c>
      <c r="E180" s="44">
        <v>1664.1</v>
      </c>
      <c r="F180" s="45">
        <v>1664.1</v>
      </c>
      <c r="G180" s="45">
        <f t="shared" si="4"/>
        <v>100</v>
      </c>
      <c r="H180" s="313"/>
      <c r="I180" s="279"/>
      <c r="J180" s="279"/>
    </row>
    <row r="181" spans="1:10" s="17" customFormat="1" ht="21" customHeight="1">
      <c r="A181" s="283"/>
      <c r="B181" s="89" t="s">
        <v>22</v>
      </c>
      <c r="C181" s="229"/>
      <c r="D181" s="120">
        <f>D182+D183+D184+D185</f>
        <v>7540168.76</v>
      </c>
      <c r="E181" s="120">
        <f>E176+E170+E164+E153+E145+E138+E128+E118+E111</f>
        <v>1121571.7249999999</v>
      </c>
      <c r="F181" s="120">
        <f>F176+F170+F164+F153+F145+F138+F128+F118+F111</f>
        <v>944950.0650000001</v>
      </c>
      <c r="G181" s="120">
        <f t="shared" si="4"/>
        <v>84.25230807240618</v>
      </c>
      <c r="H181" s="91"/>
      <c r="I181" s="96"/>
      <c r="J181" s="209"/>
    </row>
    <row r="182" spans="1:10" s="17" customFormat="1" ht="18.75" customHeight="1">
      <c r="A182" s="283"/>
      <c r="B182" s="10" t="s">
        <v>31</v>
      </c>
      <c r="C182" s="230"/>
      <c r="D182" s="44">
        <f aca="true" t="shared" si="5" ref="D182:F185">D177+D171+D165+D154+D146+D139+D129+D119+D112</f>
        <v>2142136.05</v>
      </c>
      <c r="E182" s="44">
        <f>E177+E171+E165+E154+E146+E139+E129+E119+E112</f>
        <v>46243.96</v>
      </c>
      <c r="F182" s="44">
        <f>F177+F171+F165+F154+F146+F139+F129+F119+F112</f>
        <v>46243.96</v>
      </c>
      <c r="G182" s="45">
        <f t="shared" si="4"/>
        <v>100</v>
      </c>
      <c r="H182" s="36"/>
      <c r="I182" s="37"/>
      <c r="J182" s="37"/>
    </row>
    <row r="183" spans="1:10" s="17" customFormat="1" ht="19.5" customHeight="1">
      <c r="A183" s="283"/>
      <c r="B183" s="10" t="s">
        <v>32</v>
      </c>
      <c r="C183" s="51"/>
      <c r="D183" s="44">
        <f t="shared" si="5"/>
        <v>944460.7050000001</v>
      </c>
      <c r="E183" s="44">
        <f>E172+E178+E166+E155+E147+E140+E130+E120+E113</f>
        <v>281741.25</v>
      </c>
      <c r="F183" s="44">
        <f t="shared" si="5"/>
        <v>174697.85</v>
      </c>
      <c r="G183" s="45">
        <f t="shared" si="4"/>
        <v>62.00648644811507</v>
      </c>
      <c r="H183" s="36"/>
      <c r="I183" s="37"/>
      <c r="J183" s="37"/>
    </row>
    <row r="184" spans="1:10" s="17" customFormat="1" ht="22.5" customHeight="1">
      <c r="A184" s="283"/>
      <c r="B184" s="10" t="s">
        <v>33</v>
      </c>
      <c r="C184" s="51"/>
      <c r="D184" s="44">
        <f t="shared" si="5"/>
        <v>3278852.39</v>
      </c>
      <c r="E184" s="44">
        <f>E179+E173+E167+E156+E148+E141+E131+E121+E114</f>
        <v>497816.45</v>
      </c>
      <c r="F184" s="44">
        <f t="shared" si="5"/>
        <v>429485.63999999996</v>
      </c>
      <c r="G184" s="45">
        <f t="shared" si="4"/>
        <v>86.2738947256564</v>
      </c>
      <c r="H184" s="36"/>
      <c r="I184" s="37"/>
      <c r="J184" s="37"/>
    </row>
    <row r="185" spans="1:10" s="17" customFormat="1" ht="19.5" customHeight="1">
      <c r="A185" s="283"/>
      <c r="B185" s="39" t="s">
        <v>34</v>
      </c>
      <c r="C185" s="51"/>
      <c r="D185" s="44">
        <f t="shared" si="5"/>
        <v>1174719.615</v>
      </c>
      <c r="E185" s="44">
        <f>E180+E168+E157+E149+E142+E132+E122+E115+E174</f>
        <v>295770.065</v>
      </c>
      <c r="F185" s="44">
        <f>F180+F168+F157+F149+F142+F132+F122+F115+F174</f>
        <v>294522.615</v>
      </c>
      <c r="G185" s="45">
        <f t="shared" si="4"/>
        <v>99.57823656021444</v>
      </c>
      <c r="H185" s="36"/>
      <c r="I185" s="37"/>
      <c r="J185" s="37"/>
    </row>
    <row r="186" spans="1:10" s="2" customFormat="1" ht="38.25" customHeight="1">
      <c r="A186" s="304" t="s">
        <v>46</v>
      </c>
      <c r="B186" s="304"/>
      <c r="C186" s="304"/>
      <c r="D186" s="304"/>
      <c r="E186" s="304"/>
      <c r="F186" s="304"/>
      <c r="G186" s="304"/>
      <c r="H186" s="304"/>
      <c r="I186" s="304"/>
      <c r="J186" s="304"/>
    </row>
    <row r="187" spans="1:10" s="2" customFormat="1" ht="100.5" customHeight="1">
      <c r="A187" s="128">
        <v>22</v>
      </c>
      <c r="B187" s="32" t="s">
        <v>154</v>
      </c>
      <c r="C187" s="280" t="s">
        <v>158</v>
      </c>
      <c r="D187" s="329"/>
      <c r="E187" s="329"/>
      <c r="F187" s="329"/>
      <c r="G187" s="329"/>
      <c r="H187" s="289" t="s">
        <v>155</v>
      </c>
      <c r="I187" s="298" t="s">
        <v>119</v>
      </c>
      <c r="J187" s="314" t="s">
        <v>36</v>
      </c>
    </row>
    <row r="188" spans="1:10" s="2" customFormat="1" ht="18" customHeight="1">
      <c r="A188" s="178"/>
      <c r="B188" s="123" t="s">
        <v>23</v>
      </c>
      <c r="C188" s="281"/>
      <c r="D188" s="52">
        <f>SUM(D189:D192)</f>
        <v>1740.6</v>
      </c>
      <c r="E188" s="52">
        <f>SUM(E189:E192)</f>
        <v>290.1</v>
      </c>
      <c r="F188" s="52">
        <f>SUM(F189:F192)</f>
        <v>283.53</v>
      </c>
      <c r="G188" s="210">
        <f>F188/E188*100</f>
        <v>97.73526370217165</v>
      </c>
      <c r="H188" s="290"/>
      <c r="I188" s="299"/>
      <c r="J188" s="315"/>
    </row>
    <row r="189" spans="1:10" s="2" customFormat="1" ht="19.5" customHeight="1">
      <c r="A189" s="178"/>
      <c r="B189" s="126" t="s">
        <v>31</v>
      </c>
      <c r="C189" s="281"/>
      <c r="D189" s="211">
        <v>0</v>
      </c>
      <c r="E189" s="211"/>
      <c r="F189" s="212"/>
      <c r="G189" s="210"/>
      <c r="H189" s="290"/>
      <c r="I189" s="299"/>
      <c r="J189" s="315"/>
    </row>
    <row r="190" spans="1:10" s="2" customFormat="1" ht="15" customHeight="1">
      <c r="A190" s="178"/>
      <c r="B190" s="126" t="s">
        <v>32</v>
      </c>
      <c r="C190" s="281"/>
      <c r="D190" s="56"/>
      <c r="E190" s="56"/>
      <c r="F190" s="213">
        <v>0</v>
      </c>
      <c r="G190" s="210"/>
      <c r="H190" s="290"/>
      <c r="I190" s="299"/>
      <c r="J190" s="315"/>
    </row>
    <row r="191" spans="1:10" s="2" customFormat="1" ht="18.75" customHeight="1">
      <c r="A191" s="178"/>
      <c r="B191" s="126" t="s">
        <v>33</v>
      </c>
      <c r="C191" s="281"/>
      <c r="D191" s="56">
        <v>1740.6</v>
      </c>
      <c r="E191" s="56">
        <v>290.1</v>
      </c>
      <c r="F191" s="56">
        <v>283.53</v>
      </c>
      <c r="G191" s="210">
        <f>F191/E191*100</f>
        <v>97.73526370217165</v>
      </c>
      <c r="H191" s="290"/>
      <c r="I191" s="299"/>
      <c r="J191" s="315"/>
    </row>
    <row r="192" spans="1:10" s="2" customFormat="1" ht="20.25" customHeight="1">
      <c r="A192" s="178"/>
      <c r="B192" s="126" t="s">
        <v>34</v>
      </c>
      <c r="C192" s="282"/>
      <c r="D192" s="56"/>
      <c r="E192" s="56">
        <v>0</v>
      </c>
      <c r="F192" s="213">
        <v>0</v>
      </c>
      <c r="G192" s="210"/>
      <c r="H192" s="290"/>
      <c r="I192" s="299"/>
      <c r="J192" s="316"/>
    </row>
    <row r="193" spans="1:10" s="4" customFormat="1" ht="109.5" customHeight="1">
      <c r="A193" s="196">
        <v>23</v>
      </c>
      <c r="B193" s="214" t="s">
        <v>156</v>
      </c>
      <c r="C193" s="317" t="s">
        <v>39</v>
      </c>
      <c r="D193" s="356"/>
      <c r="E193" s="356"/>
      <c r="F193" s="356"/>
      <c r="G193" s="356"/>
      <c r="H193" s="289" t="s">
        <v>157</v>
      </c>
      <c r="I193" s="298" t="s">
        <v>159</v>
      </c>
      <c r="J193" s="298" t="s">
        <v>50</v>
      </c>
    </row>
    <row r="194" spans="1:10" s="4" customFormat="1" ht="22.5" customHeight="1">
      <c r="A194" s="178"/>
      <c r="B194" s="123" t="s">
        <v>23</v>
      </c>
      <c r="C194" s="318"/>
      <c r="D194" s="52">
        <f>SUM(D195:D198)</f>
        <v>9014.1</v>
      </c>
      <c r="E194" s="52">
        <f>SUM(E195:E198)</f>
        <v>1760.09</v>
      </c>
      <c r="F194" s="52">
        <f>SUM(F195:F198)</f>
        <v>1760.09</v>
      </c>
      <c r="G194" s="210">
        <f>F194/E194*100</f>
        <v>100</v>
      </c>
      <c r="H194" s="290"/>
      <c r="I194" s="299"/>
      <c r="J194" s="299"/>
    </row>
    <row r="195" spans="1:10" ht="23.25" customHeight="1">
      <c r="A195" s="178"/>
      <c r="B195" s="126" t="s">
        <v>31</v>
      </c>
      <c r="C195" s="318"/>
      <c r="D195" s="211">
        <v>0</v>
      </c>
      <c r="E195" s="211"/>
      <c r="F195" s="212"/>
      <c r="G195" s="210"/>
      <c r="H195" s="290"/>
      <c r="I195" s="299"/>
      <c r="J195" s="299"/>
    </row>
    <row r="196" spans="1:10" s="3" customFormat="1" ht="23.25" customHeight="1">
      <c r="A196" s="178"/>
      <c r="B196" s="126" t="s">
        <v>32</v>
      </c>
      <c r="C196" s="318"/>
      <c r="D196" s="56"/>
      <c r="E196" s="56"/>
      <c r="F196" s="213">
        <v>0</v>
      </c>
      <c r="G196" s="210"/>
      <c r="H196" s="290"/>
      <c r="I196" s="299"/>
      <c r="J196" s="299"/>
    </row>
    <row r="197" spans="1:10" s="3" customFormat="1" ht="23.25" customHeight="1">
      <c r="A197" s="178"/>
      <c r="B197" s="126" t="s">
        <v>33</v>
      </c>
      <c r="C197" s="318"/>
      <c r="D197" s="56">
        <v>9014.1</v>
      </c>
      <c r="E197" s="56">
        <v>1760.09</v>
      </c>
      <c r="F197" s="56">
        <v>1760.09</v>
      </c>
      <c r="G197" s="210">
        <f>F197/E197*100</f>
        <v>100</v>
      </c>
      <c r="H197" s="290"/>
      <c r="I197" s="299"/>
      <c r="J197" s="299"/>
    </row>
    <row r="198" spans="1:10" s="3" customFormat="1" ht="23.25" customHeight="1" thickBot="1">
      <c r="A198" s="178"/>
      <c r="B198" s="126" t="s">
        <v>34</v>
      </c>
      <c r="C198" s="318"/>
      <c r="D198" s="56"/>
      <c r="E198" s="56">
        <v>0</v>
      </c>
      <c r="F198" s="213">
        <v>0</v>
      </c>
      <c r="G198" s="210"/>
      <c r="H198" s="290"/>
      <c r="I198" s="299"/>
      <c r="J198" s="299"/>
    </row>
    <row r="199" spans="1:10" s="3" customFormat="1" ht="21.75" customHeight="1">
      <c r="A199" s="357"/>
      <c r="B199" s="89" t="s">
        <v>27</v>
      </c>
      <c r="C199" s="97"/>
      <c r="D199" s="120">
        <f>D200+D201+D202+D203</f>
        <v>10754.7</v>
      </c>
      <c r="E199" s="120">
        <f>E194+E188</f>
        <v>2050.19</v>
      </c>
      <c r="F199" s="120">
        <f>F194+F188</f>
        <v>2043.62</v>
      </c>
      <c r="G199" s="88">
        <f>F199/E199*100</f>
        <v>99.67954189611694</v>
      </c>
      <c r="H199" s="91"/>
      <c r="I199" s="92"/>
      <c r="J199" s="92"/>
    </row>
    <row r="200" spans="1:10" s="3" customFormat="1" ht="21.75" customHeight="1">
      <c r="A200" s="267"/>
      <c r="B200" s="10" t="s">
        <v>31</v>
      </c>
      <c r="C200" s="47"/>
      <c r="D200" s="215">
        <f aca="true" t="shared" si="6" ref="D200:F203">SUM(D189+D195)</f>
        <v>0</v>
      </c>
      <c r="E200" s="215">
        <f>E195+E189</f>
        <v>0</v>
      </c>
      <c r="F200" s="215">
        <f t="shared" si="6"/>
        <v>0</v>
      </c>
      <c r="G200" s="131"/>
      <c r="H200" s="36"/>
      <c r="I200" s="34"/>
      <c r="J200" s="34"/>
    </row>
    <row r="201" spans="1:10" s="3" customFormat="1" ht="21.75" customHeight="1">
      <c r="A201" s="267"/>
      <c r="B201" s="10" t="s">
        <v>32</v>
      </c>
      <c r="C201" s="47"/>
      <c r="D201" s="216">
        <f t="shared" si="6"/>
        <v>0</v>
      </c>
      <c r="E201" s="216">
        <f t="shared" si="6"/>
        <v>0</v>
      </c>
      <c r="F201" s="216">
        <f t="shared" si="6"/>
        <v>0</v>
      </c>
      <c r="G201" s="131"/>
      <c r="H201" s="36"/>
      <c r="I201" s="34"/>
      <c r="J201" s="34"/>
    </row>
    <row r="202" spans="1:10" s="3" customFormat="1" ht="21.75" customHeight="1">
      <c r="A202" s="267"/>
      <c r="B202" s="10" t="s">
        <v>33</v>
      </c>
      <c r="C202" s="47"/>
      <c r="D202" s="216">
        <f t="shared" si="6"/>
        <v>10754.7</v>
      </c>
      <c r="E202" s="216">
        <f>E197+E191</f>
        <v>2050.19</v>
      </c>
      <c r="F202" s="216">
        <f t="shared" si="6"/>
        <v>2043.62</v>
      </c>
      <c r="G202" s="131">
        <f>F202/E202*100</f>
        <v>99.67954189611694</v>
      </c>
      <c r="H202" s="36"/>
      <c r="I202" s="34"/>
      <c r="J202" s="34"/>
    </row>
    <row r="203" spans="1:10" s="3" customFormat="1" ht="21.75" customHeight="1">
      <c r="A203" s="267"/>
      <c r="B203" s="39" t="s">
        <v>34</v>
      </c>
      <c r="C203" s="47"/>
      <c r="D203" s="40">
        <f t="shared" si="6"/>
        <v>0</v>
      </c>
      <c r="E203" s="40">
        <f t="shared" si="6"/>
        <v>0</v>
      </c>
      <c r="F203" s="40">
        <f t="shared" si="6"/>
        <v>0</v>
      </c>
      <c r="G203" s="31"/>
      <c r="H203" s="36"/>
      <c r="I203" s="34"/>
      <c r="J203" s="34"/>
    </row>
    <row r="204" spans="1:10" s="2" customFormat="1" ht="34.5" customHeight="1">
      <c r="A204" s="304" t="s">
        <v>38</v>
      </c>
      <c r="B204" s="304"/>
      <c r="C204" s="304"/>
      <c r="D204" s="304"/>
      <c r="E204" s="304"/>
      <c r="F204" s="304"/>
      <c r="G204" s="304"/>
      <c r="H204" s="304"/>
      <c r="I204" s="304"/>
      <c r="J204" s="304"/>
    </row>
    <row r="205" spans="1:10" s="2" customFormat="1" ht="342" customHeight="1">
      <c r="A205" s="74">
        <v>24</v>
      </c>
      <c r="B205" s="32" t="s">
        <v>145</v>
      </c>
      <c r="C205" s="270" t="s">
        <v>3</v>
      </c>
      <c r="D205" s="106"/>
      <c r="E205" s="106"/>
      <c r="F205" s="106"/>
      <c r="G205" s="106"/>
      <c r="H205" s="330" t="s">
        <v>146</v>
      </c>
      <c r="I205" s="349" t="s">
        <v>147</v>
      </c>
      <c r="J205" s="339" t="s">
        <v>36</v>
      </c>
    </row>
    <row r="206" spans="1:11" s="2" customFormat="1" ht="30" customHeight="1">
      <c r="A206" s="74"/>
      <c r="B206" s="9" t="s">
        <v>2</v>
      </c>
      <c r="C206" s="271"/>
      <c r="D206" s="106">
        <f>SUM(D207:D210)</f>
        <v>159608.98</v>
      </c>
      <c r="E206" s="106">
        <f>SUM(E207:E210)</f>
        <v>25776.31</v>
      </c>
      <c r="F206" s="106">
        <f>SUM(F207:F210)</f>
        <v>22937.71</v>
      </c>
      <c r="G206" s="31">
        <f>F206/E206*100</f>
        <v>88.98756261078485</v>
      </c>
      <c r="H206" s="331"/>
      <c r="I206" s="373"/>
      <c r="J206" s="340"/>
      <c r="K206" s="237"/>
    </row>
    <row r="207" spans="1:10" s="2" customFormat="1" ht="19.5" customHeight="1">
      <c r="A207" s="74"/>
      <c r="B207" s="10" t="s">
        <v>31</v>
      </c>
      <c r="C207" s="271"/>
      <c r="D207" s="106"/>
      <c r="E207" s="106"/>
      <c r="F207" s="106"/>
      <c r="G207" s="31"/>
      <c r="H207" s="331"/>
      <c r="I207" s="373"/>
      <c r="J207" s="340"/>
    </row>
    <row r="208" spans="1:10" s="2" customFormat="1" ht="28.5" customHeight="1">
      <c r="A208" s="74"/>
      <c r="B208" s="10" t="s">
        <v>32</v>
      </c>
      <c r="C208" s="271"/>
      <c r="D208" s="106"/>
      <c r="E208" s="106"/>
      <c r="F208" s="106"/>
      <c r="G208" s="31"/>
      <c r="H208" s="331"/>
      <c r="I208" s="373"/>
      <c r="J208" s="340"/>
    </row>
    <row r="209" spans="1:10" s="2" customFormat="1" ht="20.25" customHeight="1">
      <c r="A209" s="74"/>
      <c r="B209" s="10" t="s">
        <v>33</v>
      </c>
      <c r="C209" s="271"/>
      <c r="D209" s="106">
        <v>159608.98</v>
      </c>
      <c r="E209" s="106">
        <v>25776.31</v>
      </c>
      <c r="F209" s="106">
        <v>22937.71</v>
      </c>
      <c r="G209" s="31">
        <f>F209/E209*100</f>
        <v>88.98756261078485</v>
      </c>
      <c r="H209" s="331"/>
      <c r="I209" s="373"/>
      <c r="J209" s="340"/>
    </row>
    <row r="210" spans="1:10" s="2" customFormat="1" ht="19.5" customHeight="1">
      <c r="A210" s="74"/>
      <c r="B210" s="10" t="s">
        <v>34</v>
      </c>
      <c r="C210" s="272"/>
      <c r="D210" s="106"/>
      <c r="E210" s="106"/>
      <c r="F210" s="106"/>
      <c r="G210" s="106"/>
      <c r="H210" s="332"/>
      <c r="I210" s="374"/>
      <c r="J210" s="341"/>
    </row>
    <row r="211" spans="1:10" s="2" customFormat="1" ht="208.5" customHeight="1">
      <c r="A211" s="217">
        <v>25</v>
      </c>
      <c r="B211" s="32" t="s">
        <v>160</v>
      </c>
      <c r="C211" s="376" t="s">
        <v>169</v>
      </c>
      <c r="D211" s="218"/>
      <c r="E211" s="218"/>
      <c r="F211" s="218"/>
      <c r="G211" s="219"/>
      <c r="H211" s="375" t="s">
        <v>161</v>
      </c>
      <c r="I211" s="301" t="s">
        <v>52</v>
      </c>
      <c r="J211" s="301" t="s">
        <v>36</v>
      </c>
    </row>
    <row r="212" spans="1:10" s="2" customFormat="1" ht="27.75" customHeight="1">
      <c r="A212" s="217"/>
      <c r="B212" s="123" t="s">
        <v>2</v>
      </c>
      <c r="C212" s="377"/>
      <c r="D212" s="218">
        <f>SUM(D213+D214+D215+D216)</f>
        <v>252569.417</v>
      </c>
      <c r="E212" s="218">
        <f>SUM(E213+E214+E215+E216)</f>
        <v>96259.686</v>
      </c>
      <c r="F212" s="218">
        <f>SUM(F213+F214+F215+F216)</f>
        <v>96259.686</v>
      </c>
      <c r="G212" s="219">
        <f>F212/E212*100</f>
        <v>100</v>
      </c>
      <c r="H212" s="364"/>
      <c r="I212" s="302"/>
      <c r="J212" s="302"/>
    </row>
    <row r="213" spans="1:10" s="2" customFormat="1" ht="27.75" customHeight="1">
      <c r="A213" s="217"/>
      <c r="B213" s="126" t="s">
        <v>31</v>
      </c>
      <c r="C213" s="377"/>
      <c r="D213" s="218"/>
      <c r="E213" s="218"/>
      <c r="F213" s="218"/>
      <c r="G213" s="218"/>
      <c r="H213" s="364"/>
      <c r="I213" s="302"/>
      <c r="J213" s="302"/>
    </row>
    <row r="214" spans="1:10" s="2" customFormat="1" ht="27.75" customHeight="1">
      <c r="A214" s="217"/>
      <c r="B214" s="126" t="s">
        <v>32</v>
      </c>
      <c r="C214" s="377"/>
      <c r="D214" s="218">
        <v>126287.237</v>
      </c>
      <c r="E214" s="218">
        <v>62603.796</v>
      </c>
      <c r="F214" s="218">
        <v>62603.796</v>
      </c>
      <c r="G214" s="219">
        <f>F214/E214*100</f>
        <v>100</v>
      </c>
      <c r="H214" s="364"/>
      <c r="I214" s="302"/>
      <c r="J214" s="302"/>
    </row>
    <row r="215" spans="1:10" s="2" customFormat="1" ht="27.75" customHeight="1">
      <c r="A215" s="217"/>
      <c r="B215" s="126" t="s">
        <v>33</v>
      </c>
      <c r="C215" s="377"/>
      <c r="D215" s="218">
        <v>126282.18</v>
      </c>
      <c r="E215" s="218">
        <v>33655.89</v>
      </c>
      <c r="F215" s="218">
        <v>33655.89</v>
      </c>
      <c r="G215" s="219">
        <f>F215/E215*100</f>
        <v>100</v>
      </c>
      <c r="H215" s="364"/>
      <c r="I215" s="302"/>
      <c r="J215" s="302"/>
    </row>
    <row r="216" spans="1:10" s="2" customFormat="1" ht="27.75" customHeight="1">
      <c r="A216" s="217"/>
      <c r="B216" s="220" t="s">
        <v>34</v>
      </c>
      <c r="C216" s="377"/>
      <c r="D216" s="218"/>
      <c r="E216" s="218"/>
      <c r="F216" s="218"/>
      <c r="G216" s="218"/>
      <c r="H216" s="365"/>
      <c r="I216" s="303"/>
      <c r="J216" s="303"/>
    </row>
    <row r="217" spans="1:10" s="2" customFormat="1" ht="150" customHeight="1">
      <c r="A217" s="217">
        <v>26</v>
      </c>
      <c r="B217" s="32" t="s">
        <v>162</v>
      </c>
      <c r="C217" s="376" t="s">
        <v>169</v>
      </c>
      <c r="D217" s="329"/>
      <c r="E217" s="329"/>
      <c r="F217" s="329"/>
      <c r="G217" s="329"/>
      <c r="H217" s="289" t="s">
        <v>163</v>
      </c>
      <c r="I217" s="284" t="s">
        <v>53</v>
      </c>
      <c r="J217" s="298" t="s">
        <v>36</v>
      </c>
    </row>
    <row r="218" spans="1:10" s="2" customFormat="1" ht="27.75" customHeight="1">
      <c r="A218" s="217"/>
      <c r="B218" s="123" t="s">
        <v>2</v>
      </c>
      <c r="C218" s="377"/>
      <c r="D218" s="221">
        <f>D219+D220+D221+D222</f>
        <v>31028.5</v>
      </c>
      <c r="E218" s="221">
        <f>E219+E220+E221+E222</f>
        <v>5372.9</v>
      </c>
      <c r="F218" s="221">
        <f>F219+F220+F221+F222</f>
        <v>5226.05</v>
      </c>
      <c r="G218" s="222">
        <f>F218/E218*100</f>
        <v>97.26683913715128</v>
      </c>
      <c r="H218" s="290"/>
      <c r="I218" s="296"/>
      <c r="J218" s="290"/>
    </row>
    <row r="219" spans="1:10" s="2" customFormat="1" ht="27.75" customHeight="1">
      <c r="A219" s="217"/>
      <c r="B219" s="126" t="s">
        <v>31</v>
      </c>
      <c r="C219" s="377"/>
      <c r="D219" s="223"/>
      <c r="E219" s="223"/>
      <c r="F219" s="224"/>
      <c r="G219" s="222"/>
      <c r="H219" s="290"/>
      <c r="I219" s="296"/>
      <c r="J219" s="290"/>
    </row>
    <row r="220" spans="1:10" s="2" customFormat="1" ht="27.75" customHeight="1">
      <c r="A220" s="217"/>
      <c r="B220" s="126" t="s">
        <v>32</v>
      </c>
      <c r="C220" s="377"/>
      <c r="D220" s="223"/>
      <c r="E220" s="223"/>
      <c r="F220" s="224"/>
      <c r="G220" s="222"/>
      <c r="H220" s="290"/>
      <c r="I220" s="296"/>
      <c r="J220" s="290"/>
    </row>
    <row r="221" spans="1:10" s="2" customFormat="1" ht="27.75" customHeight="1">
      <c r="A221" s="217"/>
      <c r="B221" s="126" t="s">
        <v>33</v>
      </c>
      <c r="C221" s="377"/>
      <c r="D221" s="44">
        <v>31028.5</v>
      </c>
      <c r="E221" s="44">
        <v>5372.9</v>
      </c>
      <c r="F221" s="44">
        <v>5226.05</v>
      </c>
      <c r="G221" s="222">
        <f>F221/E221*100</f>
        <v>97.26683913715128</v>
      </c>
      <c r="H221" s="290"/>
      <c r="I221" s="296"/>
      <c r="J221" s="290"/>
    </row>
    <row r="222" spans="1:10" s="2" customFormat="1" ht="27.75" customHeight="1">
      <c r="A222" s="217"/>
      <c r="B222" s="126" t="s">
        <v>34</v>
      </c>
      <c r="C222" s="377"/>
      <c r="D222" s="225"/>
      <c r="E222" s="225"/>
      <c r="F222" s="114"/>
      <c r="G222" s="125"/>
      <c r="H222" s="291"/>
      <c r="I222" s="345"/>
      <c r="J222" s="291"/>
    </row>
    <row r="223" spans="1:10" s="2" customFormat="1" ht="186.75" customHeight="1">
      <c r="A223" s="217">
        <v>27</v>
      </c>
      <c r="B223" s="32" t="s">
        <v>164</v>
      </c>
      <c r="C223" s="64" t="s">
        <v>49</v>
      </c>
      <c r="D223" s="225"/>
      <c r="E223" s="225"/>
      <c r="F223" s="114"/>
      <c r="G223" s="125"/>
      <c r="H223" s="289" t="s">
        <v>165</v>
      </c>
      <c r="I223" s="298" t="s">
        <v>116</v>
      </c>
      <c r="J223" s="314" t="s">
        <v>117</v>
      </c>
    </row>
    <row r="224" spans="1:10" s="2" customFormat="1" ht="27.75" customHeight="1">
      <c r="A224" s="217"/>
      <c r="B224" s="123" t="s">
        <v>2</v>
      </c>
      <c r="C224" s="64"/>
      <c r="D224" s="221">
        <f>SUM(D225:D228)</f>
        <v>11137</v>
      </c>
      <c r="E224" s="221">
        <f>SUM(E225:E228)</f>
        <v>2167</v>
      </c>
      <c r="F224" s="221">
        <f>SUM(F225:F228)</f>
        <v>1941.11</v>
      </c>
      <c r="G224" s="222">
        <f>F224/E224*100</f>
        <v>89.57591139824642</v>
      </c>
      <c r="H224" s="290"/>
      <c r="I224" s="299"/>
      <c r="J224" s="315"/>
    </row>
    <row r="225" spans="1:10" s="2" customFormat="1" ht="27.75" customHeight="1">
      <c r="A225" s="217"/>
      <c r="B225" s="126" t="s">
        <v>31</v>
      </c>
      <c r="C225" s="64"/>
      <c r="D225" s="223"/>
      <c r="E225" s="223"/>
      <c r="F225" s="224"/>
      <c r="G225" s="222"/>
      <c r="H225" s="290"/>
      <c r="I225" s="299"/>
      <c r="J225" s="315"/>
    </row>
    <row r="226" spans="1:10" s="2" customFormat="1" ht="27.75" customHeight="1">
      <c r="A226" s="217"/>
      <c r="B226" s="126" t="s">
        <v>32</v>
      </c>
      <c r="C226" s="64"/>
      <c r="D226" s="223"/>
      <c r="E226" s="223"/>
      <c r="F226" s="224"/>
      <c r="G226" s="222"/>
      <c r="H226" s="290"/>
      <c r="I226" s="299"/>
      <c r="J226" s="315"/>
    </row>
    <row r="227" spans="1:10" s="2" customFormat="1" ht="27.75" customHeight="1">
      <c r="A227" s="217"/>
      <c r="B227" s="126" t="s">
        <v>33</v>
      </c>
      <c r="C227" s="64"/>
      <c r="D227" s="44">
        <v>11137</v>
      </c>
      <c r="E227" s="44">
        <v>2167</v>
      </c>
      <c r="F227" s="44">
        <v>1941.11</v>
      </c>
      <c r="G227" s="222">
        <f>F227/E227*100</f>
        <v>89.57591139824642</v>
      </c>
      <c r="H227" s="290"/>
      <c r="I227" s="299"/>
      <c r="J227" s="315"/>
    </row>
    <row r="228" spans="1:10" s="2" customFormat="1" ht="27.75" customHeight="1">
      <c r="A228" s="217"/>
      <c r="B228" s="126" t="s">
        <v>34</v>
      </c>
      <c r="C228" s="195"/>
      <c r="D228" s="225"/>
      <c r="E228" s="225"/>
      <c r="F228" s="114"/>
      <c r="G228" s="125"/>
      <c r="H228" s="291"/>
      <c r="I228" s="300"/>
      <c r="J228" s="316"/>
    </row>
    <row r="229" spans="1:10" s="2" customFormat="1" ht="207.75" customHeight="1">
      <c r="A229" s="217">
        <v>28</v>
      </c>
      <c r="B229" s="32" t="s">
        <v>166</v>
      </c>
      <c r="C229" s="64" t="s">
        <v>49</v>
      </c>
      <c r="D229" s="225"/>
      <c r="E229" s="225"/>
      <c r="F229" s="114"/>
      <c r="G229" s="125"/>
      <c r="H229" s="289" t="s">
        <v>167</v>
      </c>
      <c r="I229" s="298" t="s">
        <v>118</v>
      </c>
      <c r="J229" s="314" t="s">
        <v>36</v>
      </c>
    </row>
    <row r="230" spans="1:10" s="2" customFormat="1" ht="27.75" customHeight="1">
      <c r="A230" s="217"/>
      <c r="B230" s="123" t="s">
        <v>2</v>
      </c>
      <c r="C230" s="75"/>
      <c r="D230" s="221">
        <f>SUM(D231:D234)</f>
        <v>1300</v>
      </c>
      <c r="E230" s="221">
        <f>SUM(E231:E234)</f>
        <v>200</v>
      </c>
      <c r="F230" s="221">
        <f>SUM(F231:F234)</f>
        <v>198.9</v>
      </c>
      <c r="G230" s="222">
        <f>F230/E230*100</f>
        <v>99.45</v>
      </c>
      <c r="H230" s="290"/>
      <c r="I230" s="299"/>
      <c r="J230" s="315"/>
    </row>
    <row r="231" spans="1:10" s="2" customFormat="1" ht="27.75" customHeight="1">
      <c r="A231" s="217"/>
      <c r="B231" s="126" t="s">
        <v>31</v>
      </c>
      <c r="C231" s="75"/>
      <c r="D231" s="223"/>
      <c r="E231" s="223"/>
      <c r="F231" s="224"/>
      <c r="G231" s="222"/>
      <c r="H231" s="290"/>
      <c r="I231" s="299"/>
      <c r="J231" s="315"/>
    </row>
    <row r="232" spans="1:10" s="2" customFormat="1" ht="27.75" customHeight="1">
      <c r="A232" s="217"/>
      <c r="B232" s="126" t="s">
        <v>32</v>
      </c>
      <c r="C232" s="75"/>
      <c r="D232" s="223"/>
      <c r="E232" s="223"/>
      <c r="F232" s="224"/>
      <c r="G232" s="222"/>
      <c r="H232" s="290"/>
      <c r="I232" s="299"/>
      <c r="J232" s="315"/>
    </row>
    <row r="233" spans="1:10" s="2" customFormat="1" ht="27.75" customHeight="1">
      <c r="A233" s="217"/>
      <c r="B233" s="126" t="s">
        <v>33</v>
      </c>
      <c r="C233" s="75"/>
      <c r="D233" s="44">
        <v>1300</v>
      </c>
      <c r="E233" s="44">
        <v>200</v>
      </c>
      <c r="F233" s="44">
        <v>198.9</v>
      </c>
      <c r="G233" s="222">
        <f>F233/E233*100</f>
        <v>99.45</v>
      </c>
      <c r="H233" s="290"/>
      <c r="I233" s="299"/>
      <c r="J233" s="315"/>
    </row>
    <row r="234" spans="1:10" s="2" customFormat="1" ht="27.75" customHeight="1">
      <c r="A234" s="217"/>
      <c r="B234" s="126" t="s">
        <v>34</v>
      </c>
      <c r="C234" s="75"/>
      <c r="D234" s="225"/>
      <c r="E234" s="225"/>
      <c r="F234" s="114"/>
      <c r="G234" s="125"/>
      <c r="H234" s="291"/>
      <c r="I234" s="300"/>
      <c r="J234" s="316"/>
    </row>
    <row r="235" spans="1:10" s="2" customFormat="1" ht="165.75" customHeight="1">
      <c r="A235" s="328">
        <v>29</v>
      </c>
      <c r="B235" s="32" t="s">
        <v>121</v>
      </c>
      <c r="C235" s="308" t="s">
        <v>21</v>
      </c>
      <c r="D235" s="329"/>
      <c r="E235" s="329"/>
      <c r="F235" s="329"/>
      <c r="G235" s="329"/>
      <c r="H235" s="289" t="s">
        <v>168</v>
      </c>
      <c r="I235" s="284" t="s">
        <v>122</v>
      </c>
      <c r="J235" s="298" t="s">
        <v>123</v>
      </c>
    </row>
    <row r="236" spans="1:10" s="2" customFormat="1" ht="24" customHeight="1">
      <c r="A236" s="328"/>
      <c r="B236" s="123" t="s">
        <v>2</v>
      </c>
      <c r="C236" s="309"/>
      <c r="D236" s="221">
        <f>SUM(D237:D240)</f>
        <v>64718.41</v>
      </c>
      <c r="E236" s="221">
        <f>SUM(E237:E240)</f>
        <v>16179.6</v>
      </c>
      <c r="F236" s="221">
        <f>SUM(F237:F240)</f>
        <v>16103.57</v>
      </c>
      <c r="G236" s="222">
        <f>F236/E236*100</f>
        <v>99.53008727038987</v>
      </c>
      <c r="H236" s="290"/>
      <c r="I236" s="296"/>
      <c r="J236" s="290"/>
    </row>
    <row r="237" spans="1:10" s="16" customFormat="1" ht="24" customHeight="1">
      <c r="A237" s="328"/>
      <c r="B237" s="126" t="s">
        <v>31</v>
      </c>
      <c r="C237" s="309"/>
      <c r="D237" s="223"/>
      <c r="E237" s="223"/>
      <c r="F237" s="224"/>
      <c r="G237" s="222"/>
      <c r="H237" s="290"/>
      <c r="I237" s="296"/>
      <c r="J237" s="290"/>
    </row>
    <row r="238" spans="1:10" s="16" customFormat="1" ht="24" customHeight="1">
      <c r="A238" s="328"/>
      <c r="B238" s="126" t="s">
        <v>32</v>
      </c>
      <c r="C238" s="309"/>
      <c r="D238" s="223"/>
      <c r="E238" s="223"/>
      <c r="F238" s="224"/>
      <c r="G238" s="222"/>
      <c r="H238" s="290"/>
      <c r="I238" s="296"/>
      <c r="J238" s="290"/>
    </row>
    <row r="239" spans="1:10" s="16" customFormat="1" ht="24" customHeight="1">
      <c r="A239" s="328"/>
      <c r="B239" s="126" t="s">
        <v>33</v>
      </c>
      <c r="C239" s="309"/>
      <c r="D239" s="44">
        <v>64718.41</v>
      </c>
      <c r="E239" s="44">
        <v>16179.6</v>
      </c>
      <c r="F239" s="44">
        <v>16103.57</v>
      </c>
      <c r="G239" s="222">
        <f>F239/E239*100</f>
        <v>99.53008727038987</v>
      </c>
      <c r="H239" s="290"/>
      <c r="I239" s="296"/>
      <c r="J239" s="290"/>
    </row>
    <row r="240" spans="1:10" s="16" customFormat="1" ht="24" customHeight="1">
      <c r="A240" s="328"/>
      <c r="B240" s="126" t="s">
        <v>34</v>
      </c>
      <c r="C240" s="310"/>
      <c r="D240" s="225"/>
      <c r="E240" s="225"/>
      <c r="F240" s="114"/>
      <c r="G240" s="125"/>
      <c r="H240" s="291"/>
      <c r="I240" s="345"/>
      <c r="J240" s="291"/>
    </row>
    <row r="241" spans="1:10" s="2" customFormat="1" ht="21" customHeight="1">
      <c r="A241" s="266"/>
      <c r="B241" s="89" t="s">
        <v>28</v>
      </c>
      <c r="C241" s="231"/>
      <c r="D241" s="98">
        <f>SUM(D242:D245)</f>
        <v>520362.30700000003</v>
      </c>
      <c r="E241" s="98">
        <f>E236+E230+E224+E218+E212+E206</f>
        <v>145955.496</v>
      </c>
      <c r="F241" s="98">
        <f>SUM(F242:F245)</f>
        <v>142667.026</v>
      </c>
      <c r="G241" s="88">
        <f>F241/E241*100</f>
        <v>97.7469365045356</v>
      </c>
      <c r="H241" s="91"/>
      <c r="I241" s="92"/>
      <c r="J241" s="92"/>
    </row>
    <row r="242" spans="1:10" s="2" customFormat="1" ht="19.5" customHeight="1">
      <c r="A242" s="267"/>
      <c r="B242" s="10" t="s">
        <v>31</v>
      </c>
      <c r="C242" s="38"/>
      <c r="D242" s="60">
        <f>SUM(D207+D213+D237+D225+D231)</f>
        <v>0</v>
      </c>
      <c r="E242" s="60">
        <f>SUM(E207+E213+E237)</f>
        <v>0</v>
      </c>
      <c r="F242" s="60">
        <f>SUM(F207+F213+F237)</f>
        <v>0</v>
      </c>
      <c r="G242" s="59"/>
      <c r="H242" s="36"/>
      <c r="I242" s="34"/>
      <c r="J242" s="34"/>
    </row>
    <row r="243" spans="1:10" s="2" customFormat="1" ht="19.5" customHeight="1">
      <c r="A243" s="267"/>
      <c r="B243" s="10" t="s">
        <v>32</v>
      </c>
      <c r="C243" s="38"/>
      <c r="D243" s="61">
        <f aca="true" t="shared" si="7" ref="D243:F244">D238+D232+D226+D220+D214+D208</f>
        <v>126287.237</v>
      </c>
      <c r="E243" s="61">
        <f t="shared" si="7"/>
        <v>62603.796</v>
      </c>
      <c r="F243" s="61">
        <f t="shared" si="7"/>
        <v>62603.796</v>
      </c>
      <c r="G243" s="48">
        <f>F243/E243*100</f>
        <v>100</v>
      </c>
      <c r="H243" s="36"/>
      <c r="I243" s="34"/>
      <c r="J243" s="34"/>
    </row>
    <row r="244" spans="1:10" s="2" customFormat="1" ht="19.5" customHeight="1">
      <c r="A244" s="267"/>
      <c r="B244" s="10" t="s">
        <v>33</v>
      </c>
      <c r="C244" s="38"/>
      <c r="D244" s="61">
        <f t="shared" si="7"/>
        <v>394075.07</v>
      </c>
      <c r="E244" s="61">
        <f t="shared" si="7"/>
        <v>83351.7</v>
      </c>
      <c r="F244" s="61">
        <f t="shared" si="7"/>
        <v>80063.23</v>
      </c>
      <c r="G244" s="48">
        <f>F244/E244*100</f>
        <v>96.05470554289835</v>
      </c>
      <c r="H244" s="36"/>
      <c r="I244" s="34"/>
      <c r="J244" s="34"/>
    </row>
    <row r="245" spans="1:10" s="2" customFormat="1" ht="19.5" customHeight="1">
      <c r="A245" s="268"/>
      <c r="B245" s="39" t="s">
        <v>34</v>
      </c>
      <c r="C245" s="38"/>
      <c r="D245" s="99">
        <f>SUM(D210+D216+D240)</f>
        <v>0</v>
      </c>
      <c r="E245" s="99">
        <f>SUM(E210+E216+E240)</f>
        <v>0</v>
      </c>
      <c r="F245" s="99">
        <f>SUM(F210+F216+F240)</f>
        <v>0</v>
      </c>
      <c r="G245" s="100"/>
      <c r="H245" s="36"/>
      <c r="I245" s="34"/>
      <c r="J245" s="34"/>
    </row>
    <row r="246" spans="1:10" s="3" customFormat="1" ht="31.5" customHeight="1">
      <c r="A246" s="283"/>
      <c r="B246" s="76" t="s">
        <v>10</v>
      </c>
      <c r="C246" s="234"/>
      <c r="D246" s="101">
        <f>SUM(D247:D250)</f>
        <v>25059950.176999997</v>
      </c>
      <c r="E246" s="101">
        <f>E241++E199+E181+E99+E69+E45+E27</f>
        <v>3854620.051</v>
      </c>
      <c r="F246" s="101">
        <f>F241+F199+F181++F99+F69+F45+F27</f>
        <v>3660102.1780000003</v>
      </c>
      <c r="G246" s="102">
        <f>F246/E246*100</f>
        <v>94.95364340904271</v>
      </c>
      <c r="H246" s="103"/>
      <c r="I246" s="104"/>
      <c r="J246" s="104"/>
    </row>
    <row r="247" spans="1:11" s="3" customFormat="1" ht="24.75" customHeight="1">
      <c r="A247" s="283"/>
      <c r="B247" s="10" t="s">
        <v>31</v>
      </c>
      <c r="C247" s="20"/>
      <c r="D247" s="226">
        <f>D242+D200+D182+D100+D70+D46+D28</f>
        <v>2298268.7600000002</v>
      </c>
      <c r="E247" s="226">
        <f>E242+E200+E182+E100+E70+E46+E28</f>
        <v>92320.66</v>
      </c>
      <c r="F247" s="226">
        <f>F242+F200+F182+F100+F70+F46+F28</f>
        <v>92320.66</v>
      </c>
      <c r="G247" s="235">
        <f>F247/E247*100</f>
        <v>100</v>
      </c>
      <c r="H247" s="36"/>
      <c r="I247" s="34"/>
      <c r="J247" s="34"/>
      <c r="K247" s="238"/>
    </row>
    <row r="248" spans="1:11" s="3" customFormat="1" ht="24.75" customHeight="1">
      <c r="A248" s="283"/>
      <c r="B248" s="10" t="s">
        <v>32</v>
      </c>
      <c r="C248" s="20"/>
      <c r="D248" s="232">
        <f aca="true" t="shared" si="8" ref="D248:F250">D243+D201+D183+D101+D71+D47+D29</f>
        <v>9975099.094999999</v>
      </c>
      <c r="E248" s="232">
        <f>E243+E201+E183+E101+E71+E47+E29</f>
        <v>1627453.6859999998</v>
      </c>
      <c r="F248" s="232">
        <f>F243+F201+F183+F101+F71+F47+F29</f>
        <v>1513139.623</v>
      </c>
      <c r="G248" s="235">
        <f>F248/E248*100</f>
        <v>92.97589455335199</v>
      </c>
      <c r="H248" s="36"/>
      <c r="I248" s="34"/>
      <c r="J248" s="34"/>
      <c r="K248" s="238"/>
    </row>
    <row r="249" spans="1:11" s="3" customFormat="1" ht="24.75" customHeight="1">
      <c r="A249" s="283"/>
      <c r="B249" s="10" t="s">
        <v>33</v>
      </c>
      <c r="C249" s="228"/>
      <c r="D249" s="233">
        <f t="shared" si="8"/>
        <v>11608380.446999999</v>
      </c>
      <c r="E249" s="233">
        <f>E244+E202+E184+E102+E72+E48+E30</f>
        <v>1836908.1099999999</v>
      </c>
      <c r="F249" s="233">
        <f t="shared" si="8"/>
        <v>1757951.75</v>
      </c>
      <c r="G249" s="235">
        <f>F249/E249*100</f>
        <v>95.70167067311822</v>
      </c>
      <c r="H249" s="36"/>
      <c r="I249" s="34"/>
      <c r="J249" s="34"/>
      <c r="K249" s="238"/>
    </row>
    <row r="250" spans="1:11" s="3" customFormat="1" ht="24.75" customHeight="1">
      <c r="A250" s="283"/>
      <c r="B250" s="10" t="s">
        <v>34</v>
      </c>
      <c r="C250" s="227"/>
      <c r="D250" s="226">
        <f t="shared" si="8"/>
        <v>1178201.875</v>
      </c>
      <c r="E250" s="226">
        <f>E245+E203+E185+E103+E73+E49+E31</f>
        <v>297937.59500000003</v>
      </c>
      <c r="F250" s="226">
        <f>F245+F203+F185+F103+F73+F49+F31</f>
        <v>296690.145</v>
      </c>
      <c r="G250" s="235">
        <f>F250/E250*100</f>
        <v>99.58130493736448</v>
      </c>
      <c r="H250" s="70"/>
      <c r="I250" s="69"/>
      <c r="J250" s="69"/>
      <c r="K250" s="238"/>
    </row>
    <row r="251" spans="5:11" ht="15.75">
      <c r="E251" s="78"/>
      <c r="K251" s="239"/>
    </row>
    <row r="252" ht="15.75">
      <c r="F252" s="78"/>
    </row>
    <row r="254" spans="5:6" ht="15.75">
      <c r="E254" s="130"/>
      <c r="F254" s="130"/>
    </row>
    <row r="255" spans="5:6" ht="15.75">
      <c r="E255" s="130"/>
      <c r="F255" s="130"/>
    </row>
    <row r="257" spans="4:6" ht="15.75">
      <c r="D257" s="239"/>
      <c r="E257" s="130"/>
      <c r="F257" s="130"/>
    </row>
    <row r="258" spans="4:5" ht="15.75">
      <c r="D258" s="239"/>
      <c r="E258" s="78"/>
    </row>
    <row r="259" spans="4:6" ht="15.75">
      <c r="D259" s="239"/>
      <c r="F259" s="78"/>
    </row>
    <row r="260" ht="15.75">
      <c r="D260" s="239"/>
    </row>
  </sheetData>
  <sheetProtection/>
  <mergeCells count="168">
    <mergeCell ref="I158:I168"/>
    <mergeCell ref="H223:H228"/>
    <mergeCell ref="I223:I228"/>
    <mergeCell ref="J223:J228"/>
    <mergeCell ref="H229:H234"/>
    <mergeCell ref="I229:I234"/>
    <mergeCell ref="J229:J234"/>
    <mergeCell ref="J211:J216"/>
    <mergeCell ref="I211:I216"/>
    <mergeCell ref="I193:I198"/>
    <mergeCell ref="A150:A157"/>
    <mergeCell ref="B150:B152"/>
    <mergeCell ref="C150:C157"/>
    <mergeCell ref="D150:G152"/>
    <mergeCell ref="C169:C173"/>
    <mergeCell ref="A158:A168"/>
    <mergeCell ref="B158:B163"/>
    <mergeCell ref="C158:C168"/>
    <mergeCell ref="D158:G163"/>
    <mergeCell ref="A133:A142"/>
    <mergeCell ref="B133:B137"/>
    <mergeCell ref="C133:C142"/>
    <mergeCell ref="D133:G137"/>
    <mergeCell ref="I133:I142"/>
    <mergeCell ref="J158:J168"/>
    <mergeCell ref="A143:A149"/>
    <mergeCell ref="C143:C149"/>
    <mergeCell ref="D143:G143"/>
    <mergeCell ref="I143:I149"/>
    <mergeCell ref="B123:B127"/>
    <mergeCell ref="C123:C132"/>
    <mergeCell ref="D123:G127"/>
    <mergeCell ref="I123:I132"/>
    <mergeCell ref="J123:J132"/>
    <mergeCell ref="I150:I157"/>
    <mergeCell ref="J143:J149"/>
    <mergeCell ref="B105:B110"/>
    <mergeCell ref="C105:C114"/>
    <mergeCell ref="I105:I110"/>
    <mergeCell ref="A116:A122"/>
    <mergeCell ref="B116:B117"/>
    <mergeCell ref="C116:C122"/>
    <mergeCell ref="I116:I122"/>
    <mergeCell ref="H110:H115"/>
    <mergeCell ref="I217:I222"/>
    <mergeCell ref="J217:J222"/>
    <mergeCell ref="I205:I210"/>
    <mergeCell ref="J205:J210"/>
    <mergeCell ref="H211:H216"/>
    <mergeCell ref="C211:C216"/>
    <mergeCell ref="H205:H210"/>
    <mergeCell ref="C217:C222"/>
    <mergeCell ref="D217:G217"/>
    <mergeCell ref="H217:H222"/>
    <mergeCell ref="J15:J20"/>
    <mergeCell ref="D21:G21"/>
    <mergeCell ref="H63:H68"/>
    <mergeCell ref="I63:I68"/>
    <mergeCell ref="D51:G51"/>
    <mergeCell ref="J87:J92"/>
    <mergeCell ref="D75:G75"/>
    <mergeCell ref="H81:H86"/>
    <mergeCell ref="I39:I44"/>
    <mergeCell ref="A74:J74"/>
    <mergeCell ref="H33:H38"/>
    <mergeCell ref="I93:I98"/>
    <mergeCell ref="I75:I80"/>
    <mergeCell ref="J75:J80"/>
    <mergeCell ref="H87:H92"/>
    <mergeCell ref="H51:H56"/>
    <mergeCell ref="C81:C86"/>
    <mergeCell ref="J93:J98"/>
    <mergeCell ref="H93:H98"/>
    <mergeCell ref="A15:A20"/>
    <mergeCell ref="E6:E7"/>
    <mergeCell ref="C5:C7"/>
    <mergeCell ref="D15:G15"/>
    <mergeCell ref="A63:A68"/>
    <mergeCell ref="A32:J32"/>
    <mergeCell ref="C51:C56"/>
    <mergeCell ref="C27:C31"/>
    <mergeCell ref="C9:C14"/>
    <mergeCell ref="I21:I26"/>
    <mergeCell ref="H235:H240"/>
    <mergeCell ref="A246:A250"/>
    <mergeCell ref="A99:A103"/>
    <mergeCell ref="D193:G193"/>
    <mergeCell ref="D187:G187"/>
    <mergeCell ref="A241:A245"/>
    <mergeCell ref="A199:A203"/>
    <mergeCell ref="J116:J122"/>
    <mergeCell ref="J150:J157"/>
    <mergeCell ref="J235:J240"/>
    <mergeCell ref="I235:I240"/>
    <mergeCell ref="J51:J56"/>
    <mergeCell ref="I87:I92"/>
    <mergeCell ref="I81:I86"/>
    <mergeCell ref="J81:J86"/>
    <mergeCell ref="J133:J142"/>
    <mergeCell ref="A104:J104"/>
    <mergeCell ref="H193:H198"/>
    <mergeCell ref="A69:A73"/>
    <mergeCell ref="C69:C73"/>
    <mergeCell ref="D63:G63"/>
    <mergeCell ref="C63:C68"/>
    <mergeCell ref="A123:A132"/>
    <mergeCell ref="H75:H80"/>
    <mergeCell ref="A105:A114"/>
    <mergeCell ref="A93:A98"/>
    <mergeCell ref="D93:G93"/>
    <mergeCell ref="C15:C20"/>
    <mergeCell ref="F5:F7"/>
    <mergeCell ref="A235:A240"/>
    <mergeCell ref="C235:C240"/>
    <mergeCell ref="D235:G235"/>
    <mergeCell ref="J33:J38"/>
    <mergeCell ref="J39:J44"/>
    <mergeCell ref="D6:D7"/>
    <mergeCell ref="H15:H20"/>
    <mergeCell ref="A50:J50"/>
    <mergeCell ref="A1:J1"/>
    <mergeCell ref="A2:J2"/>
    <mergeCell ref="A3:J3"/>
    <mergeCell ref="A4:J4"/>
    <mergeCell ref="A8:J8"/>
    <mergeCell ref="B5:B7"/>
    <mergeCell ref="G5:J5"/>
    <mergeCell ref="A5:A7"/>
    <mergeCell ref="D5:E5"/>
    <mergeCell ref="H6:J6"/>
    <mergeCell ref="A204:J204"/>
    <mergeCell ref="J63:J68"/>
    <mergeCell ref="I51:I56"/>
    <mergeCell ref="A181:A185"/>
    <mergeCell ref="C205:C210"/>
    <mergeCell ref="J193:J198"/>
    <mergeCell ref="C187:C192"/>
    <mergeCell ref="J187:J192"/>
    <mergeCell ref="C193:C198"/>
    <mergeCell ref="H175:H180"/>
    <mergeCell ref="A186:J186"/>
    <mergeCell ref="A175:A180"/>
    <mergeCell ref="C175:C180"/>
    <mergeCell ref="D175:G175"/>
    <mergeCell ref="H187:H192"/>
    <mergeCell ref="I175:I180"/>
    <mergeCell ref="J175:J180"/>
    <mergeCell ref="I187:I192"/>
    <mergeCell ref="G6:G7"/>
    <mergeCell ref="J57:J62"/>
    <mergeCell ref="D9:G9"/>
    <mergeCell ref="H9:H14"/>
    <mergeCell ref="I9:I14"/>
    <mergeCell ref="H39:H44"/>
    <mergeCell ref="J9:J14"/>
    <mergeCell ref="H21:H26"/>
    <mergeCell ref="J21:J26"/>
    <mergeCell ref="I15:I20"/>
    <mergeCell ref="A27:A31"/>
    <mergeCell ref="A57:A62"/>
    <mergeCell ref="C57:C62"/>
    <mergeCell ref="D57:G57"/>
    <mergeCell ref="H57:H62"/>
    <mergeCell ref="I57:I62"/>
    <mergeCell ref="C33:C38"/>
    <mergeCell ref="A51:A56"/>
    <mergeCell ref="C39:C44"/>
    <mergeCell ref="I33:I38"/>
  </mergeCells>
  <printOptions/>
  <pageMargins left="0.5118110236220472" right="0.1968503937007874" top="0.4724409448818898" bottom="0.31496062992125984" header="0.2362204724409449" footer="0"/>
  <pageSetup fitToHeight="0" horizontalDpi="600" verticalDpi="600" orientation="landscape" paperSize="9" scale="65" r:id="rId1"/>
  <headerFooter differentFirst="1">
    <oddHeader>&amp;C&amp;P</oddHeader>
  </headerFooter>
  <rowBreaks count="4" manualBreakCount="4">
    <brk id="20" max="9" man="1"/>
    <brk id="38" max="9" man="1"/>
    <brk id="49" max="9" man="1"/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2011-10-20T00:32:56Z</cp:lastPrinted>
  <dcterms:created xsi:type="dcterms:W3CDTF">2006-09-28T05:33:49Z</dcterms:created>
  <dcterms:modified xsi:type="dcterms:W3CDTF">2019-03-15T04:37:56Z</dcterms:modified>
  <cp:category/>
  <cp:version/>
  <cp:contentType/>
  <cp:contentStatus/>
</cp:coreProperties>
</file>