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4b\Desktop\65\"/>
    </mc:Choice>
  </mc:AlternateContent>
  <bookViews>
    <workbookView xWindow="0" yWindow="0" windowWidth="28800" windowHeight="11880"/>
  </bookViews>
  <sheets>
    <sheet name="ЛИСТ 1" sheetId="1" r:id="rId1"/>
  </sheets>
  <definedNames>
    <definedName name="_xlnm._FilterDatabase" localSheetId="0" hidden="1">'ЛИСТ 1'!$A$4:$M$84</definedName>
    <definedName name="OLE_LINK1" localSheetId="0">'ЛИСТ 1'!#REF!</definedName>
    <definedName name="OLE_LINK3" localSheetId="0">'ЛИСТ 1'!#REF!</definedName>
    <definedName name="OLE_LINK4" localSheetId="0">'ЛИСТ 1'!#REF!</definedName>
    <definedName name="_xlnm.Print_Titles" localSheetId="0">'ЛИСТ 1'!$4:$4</definedName>
    <definedName name="_xlnm.Print_Area" localSheetId="0">'ЛИСТ 1'!$A$1:$H$84</definedName>
  </definedNames>
  <calcPr calcId="152511"/>
</workbook>
</file>

<file path=xl/calcChain.xml><?xml version="1.0" encoding="utf-8"?>
<calcChain xmlns="http://schemas.openxmlformats.org/spreadsheetml/2006/main">
  <c r="G82" i="1" l="1"/>
  <c r="D77" i="1"/>
  <c r="E77" i="1"/>
  <c r="C77" i="1"/>
  <c r="F81" i="1"/>
  <c r="G78" i="1"/>
  <c r="F76" i="1"/>
  <c r="F71" i="1"/>
  <c r="F66" i="1"/>
  <c r="G65" i="1"/>
  <c r="F62" i="1"/>
  <c r="G62" i="1"/>
  <c r="F60" i="1"/>
  <c r="F59" i="1"/>
  <c r="D55" i="1"/>
  <c r="C55" i="1"/>
  <c r="E56" i="1"/>
  <c r="E55" i="1" s="1"/>
  <c r="G56" i="1" l="1"/>
  <c r="F53" i="1" l="1"/>
  <c r="C52" i="1"/>
  <c r="E49" i="1"/>
  <c r="E47" i="1"/>
  <c r="E46" i="1" s="1"/>
  <c r="E38" i="1" l="1"/>
  <c r="C35" i="1" l="1"/>
  <c r="D35" i="1"/>
  <c r="G31" i="1" l="1"/>
  <c r="E28" i="1"/>
  <c r="E27" i="1"/>
  <c r="E20" i="1"/>
  <c r="G80" i="1"/>
  <c r="G81" i="1"/>
  <c r="G48" i="1"/>
  <c r="E68" i="1" l="1"/>
  <c r="C46" i="1"/>
  <c r="D46" i="1"/>
  <c r="E43" i="1"/>
  <c r="E11" i="1" l="1"/>
  <c r="E7" i="1"/>
  <c r="D68" i="1"/>
  <c r="G60" i="1"/>
  <c r="D52" i="1"/>
  <c r="E52" i="1"/>
  <c r="F52" i="1" s="1"/>
  <c r="D26" i="1"/>
  <c r="D24" i="1" s="1"/>
  <c r="D7" i="1"/>
  <c r="C68" i="1"/>
  <c r="F80" i="1"/>
  <c r="G52" i="1" l="1"/>
  <c r="E51" i="1"/>
  <c r="E50" i="1" s="1"/>
  <c r="D51" i="1"/>
  <c r="D50" i="1" s="1"/>
  <c r="D43" i="1"/>
  <c r="D39" i="1"/>
  <c r="D33" i="1"/>
  <c r="E26" i="1"/>
  <c r="E24" i="1" s="1"/>
  <c r="D19" i="1"/>
  <c r="D16" i="1"/>
  <c r="D11" i="1"/>
  <c r="D9" i="1"/>
  <c r="D6" i="1" l="1"/>
  <c r="D23" i="1"/>
  <c r="D5" i="1" l="1"/>
  <c r="D84" i="1" s="1"/>
  <c r="G77" i="1"/>
  <c r="G55" i="1"/>
  <c r="G46" i="1"/>
  <c r="E39" i="1"/>
  <c r="G39" i="1" s="1"/>
  <c r="E35" i="1"/>
  <c r="G35" i="1" s="1"/>
  <c r="F34" i="1"/>
  <c r="G34" i="1"/>
  <c r="F37" i="1"/>
  <c r="G37" i="1"/>
  <c r="F38" i="1"/>
  <c r="G38" i="1"/>
  <c r="F40" i="1"/>
  <c r="G40" i="1"/>
  <c r="F41" i="1"/>
  <c r="G41" i="1"/>
  <c r="F42" i="1"/>
  <c r="G42" i="1"/>
  <c r="F44" i="1"/>
  <c r="G44" i="1"/>
  <c r="F45" i="1"/>
  <c r="G45" i="1"/>
  <c r="F47" i="1"/>
  <c r="G47" i="1"/>
  <c r="G53" i="1"/>
  <c r="G54" i="1"/>
  <c r="G57" i="1"/>
  <c r="F58" i="1"/>
  <c r="G58" i="1"/>
  <c r="G59" i="1"/>
  <c r="F61" i="1"/>
  <c r="G61" i="1"/>
  <c r="F63" i="1"/>
  <c r="G63" i="1"/>
  <c r="F64" i="1"/>
  <c r="G64" i="1"/>
  <c r="F67" i="1"/>
  <c r="G67" i="1"/>
  <c r="F70" i="1"/>
  <c r="G70" i="1"/>
  <c r="F72" i="1"/>
  <c r="G72" i="1"/>
  <c r="F74" i="1"/>
  <c r="G74" i="1"/>
  <c r="G76" i="1"/>
  <c r="F79" i="1"/>
  <c r="G79" i="1"/>
  <c r="G83" i="1"/>
  <c r="E33" i="1"/>
  <c r="F25" i="1"/>
  <c r="G25" i="1"/>
  <c r="F27" i="1"/>
  <c r="G27" i="1"/>
  <c r="F28" i="1"/>
  <c r="G28" i="1"/>
  <c r="F29" i="1"/>
  <c r="G29" i="1"/>
  <c r="F30" i="1"/>
  <c r="G30" i="1"/>
  <c r="F31" i="1"/>
  <c r="F32" i="1"/>
  <c r="G32" i="1"/>
  <c r="E19" i="1"/>
  <c r="E16" i="1"/>
  <c r="F14" i="1"/>
  <c r="G14" i="1"/>
  <c r="E9" i="1"/>
  <c r="E6" i="1" l="1"/>
  <c r="E23" i="1"/>
  <c r="E5" i="1" s="1"/>
  <c r="G33" i="1"/>
  <c r="G43" i="1"/>
  <c r="G26" i="1"/>
  <c r="G24" i="1"/>
  <c r="G23" i="1" l="1"/>
  <c r="F77" i="1" l="1"/>
  <c r="F55" i="1"/>
  <c r="F46" i="1"/>
  <c r="C43" i="1"/>
  <c r="F43" i="1" s="1"/>
  <c r="C39" i="1"/>
  <c r="F39" i="1" s="1"/>
  <c r="C33" i="1"/>
  <c r="F33" i="1" s="1"/>
  <c r="C26" i="1"/>
  <c r="F26" i="1" s="1"/>
  <c r="C19" i="1"/>
  <c r="C16" i="1"/>
  <c r="C11" i="1"/>
  <c r="C9" i="1"/>
  <c r="C7" i="1"/>
  <c r="C6" i="1" l="1"/>
  <c r="C24" i="1"/>
  <c r="F35" i="1"/>
  <c r="C51" i="1"/>
  <c r="C50" i="1" s="1"/>
  <c r="F24" i="1" l="1"/>
  <c r="C23" i="1"/>
  <c r="F23" i="1" s="1"/>
  <c r="G71" i="1"/>
  <c r="G20" i="1"/>
  <c r="G19" i="1"/>
  <c r="G18" i="1"/>
  <c r="G17" i="1"/>
  <c r="G12" i="1"/>
  <c r="G11" i="1"/>
  <c r="G10" i="1"/>
  <c r="G9" i="1"/>
  <c r="F20" i="1"/>
  <c r="F19" i="1"/>
  <c r="F18" i="1"/>
  <c r="F17" i="1"/>
  <c r="F12" i="1"/>
  <c r="F11" i="1"/>
  <c r="F10" i="1"/>
  <c r="F9" i="1"/>
  <c r="C5" i="1" l="1"/>
  <c r="C84" i="1" s="1"/>
  <c r="G75" i="1"/>
  <c r="F75" i="1"/>
  <c r="G69" i="1"/>
  <c r="F69" i="1"/>
  <c r="F16" i="1"/>
  <c r="F21" i="1"/>
  <c r="G16" i="1"/>
  <c r="F15" i="1"/>
  <c r="F7" i="1"/>
  <c r="F8" i="1"/>
  <c r="G8" i="1"/>
  <c r="G68" i="1" l="1"/>
  <c r="F68" i="1"/>
  <c r="G73" i="1"/>
  <c r="F73" i="1"/>
  <c r="G7" i="1"/>
  <c r="G21" i="1"/>
  <c r="G15" i="1"/>
  <c r="E84" i="1" l="1"/>
  <c r="G51" i="1"/>
  <c r="F51" i="1"/>
  <c r="G6" i="1"/>
  <c r="G84" i="1" l="1"/>
  <c r="F84" i="1"/>
  <c r="F50" i="1"/>
  <c r="G50" i="1"/>
  <c r="G5" i="1"/>
  <c r="F6" i="1"/>
  <c r="F5" i="1" l="1"/>
</calcChain>
</file>

<file path=xl/sharedStrings.xml><?xml version="1.0" encoding="utf-8"?>
<sst xmlns="http://schemas.openxmlformats.org/spreadsheetml/2006/main" count="196" uniqueCount="194">
  <si>
    <t>1 01 00000 00 0000 000</t>
  </si>
  <si>
    <t>1 01 02000 01 0000 110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</si>
  <si>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</si>
  <si>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</si>
  <si>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</si>
  <si>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1 05 00000 00 0000 000</t>
  </si>
  <si>
    <t>1 06 00000 00 0000 000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</si>
  <si>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</si>
  <si>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</si>
  <si>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</si>
  <si>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</si>
  <si>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</si>
  <si>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</si>
  <si>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</si>
  <si>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</si>
  <si>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</si>
  <si>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1 16 00000 00 0000 000</t>
  </si>
  <si>
    <t>ШТРАФЫ, САНКЦИИ, ВОЗМЕЩЕНИЕ УЩЕРБА</t>
  </si>
  <si>
    <t>2 00 00000 00 0000 000</t>
  </si>
  <si>
    <t>2 02 00000 00 0000 000</t>
  </si>
  <si>
    <t>Иные межбюджетные трансферты</t>
  </si>
  <si>
    <t>ВСЕГО ДОХОДОВ</t>
  </si>
  <si>
    <t>1 17 00000 00 0000 000</t>
  </si>
  <si>
    <t>ПРОЧИЕ НЕНАЛОГОВЫЕ ДОХОДЫ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</si>
  <si>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</si>
  <si>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</si>
  <si>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Субвенции бюджетам бюджетной системы Российской Федерации</t>
  </si>
  <si>
    <t>2 02 20000 00 0000 150</t>
  </si>
  <si>
    <t>2 02 30000 00 0000 150</t>
  </si>
  <si>
    <t>2 02 40000 00 0000 150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</si>
  <si>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</si>
  <si>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</si>
  <si>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% исполнения первона-чального плана</t>
  </si>
  <si>
    <t>% исполнения уточненного плана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</si>
  <si>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</si>
  <si>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</si>
  <si>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</si>
  <si>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НЕНАЛОГОВЫЕ ДОХОДЫ</t>
  </si>
  <si>
    <t>1 11 05012 04 0000 120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</si>
  <si>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</si>
  <si>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</si>
  <si>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</si>
  <si>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</si>
  <si>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</si>
  <si>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</si>
  <si>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</si>
  <si>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</si>
  <si>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ПЛАТЕЖИ ПРИ ПОЛЬЗОВАНИИ ПРИРОДНЫМИ РЕСУРСАМИ</t>
  </si>
  <si>
    <t>1 13 02994 04 0000 130</t>
  </si>
  <si>
    <t>Прочие доходы от компенсации затрат бюджетов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</si>
  <si>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</si>
  <si>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</si>
  <si>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</si>
  <si>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</si>
  <si>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1 17 05040 04 0000 180</t>
  </si>
  <si>
    <t>Прочие неналоговые доходы бюджетов городских округов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</si>
  <si>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</si>
  <si>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</si>
  <si>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</si>
  <si>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</si>
  <si>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2 02 29999 04 0000 150</t>
  </si>
  <si>
    <t>Прочие субсидии бюджетам городских округов</t>
  </si>
  <si>
    <t>2 02 30024 04 0000 150</t>
  </si>
  <si>
    <t>2 02 30029 04 0000 150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</si>
  <si>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</si>
  <si>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</si>
  <si>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</si>
  <si>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2 02 35930 04 0000 150</t>
  </si>
  <si>
    <t>Фактическое исполнение, 
руб.</t>
  </si>
  <si>
    <t>1 00 00000 00 0000 000</t>
  </si>
  <si>
    <t>Пояснения отклонений от первоначальных плановых значений</t>
  </si>
  <si>
    <t>1 13 02064 04 0000 130</t>
  </si>
  <si>
    <t xml:space="preserve">НАЛОГОВЫЕ И НЕНАЛОГОВЫЕ ДОХОДЫ                                    </t>
  </si>
  <si>
    <t xml:space="preserve">НАЛОГОВЫЕ  ДОХОДЫ                                    </t>
  </si>
  <si>
    <t xml:space="preserve">НАЛОГИ НА ПРИБЫЛЬ, ДОХОДЫ                    </t>
  </si>
  <si>
    <t xml:space="preserve">Налог на доходы физических лиц               </t>
  </si>
  <si>
    <t xml:space="preserve">НАЛОГИ НА СОВОКУПНЫЙ ДОХОД                   </t>
  </si>
  <si>
    <t xml:space="preserve">1 05 01000 00 0000 110 </t>
  </si>
  <si>
    <t>Налог, взимаемый в связи с применением упрощенной системы налогообложения</t>
  </si>
  <si>
    <t>1 05 03000 01 0000 110</t>
  </si>
  <si>
    <t xml:space="preserve">Единый сельскохозяйственный налог            </t>
  </si>
  <si>
    <t>1 05 04000 02 0000 110</t>
  </si>
  <si>
    <t>Налог, взимаемый в связи с применением патентной системы налогообложения</t>
  </si>
  <si>
    <t xml:space="preserve">НАЛОГИ НА ИМУЩЕСТВО                          </t>
  </si>
  <si>
    <t xml:space="preserve">Земельный налог </t>
  </si>
  <si>
    <t xml:space="preserve">ГОСУДАРСТВЕННАЯ ПОШЛИНА               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</si>
  <si>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</si>
  <si>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</t>
  </si>
  <si>
    <t>1 08 07150 01 0000 110</t>
  </si>
  <si>
    <t xml:space="preserve">Государственная пошлина за выдачу разрешения на установку рекламной конструкции           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</si>
  <si>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</si>
  <si>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</si>
  <si>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</si>
  <si>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</si>
  <si>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учреждении)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</si>
  <si>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</si>
  <si>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ДОХОДЫ ОТ ОКАЗАНИЯ ПЛАТНЫХ УСЛУГ И КОМПЕНСАЦИИ ЗАТРАТ ГОСУДАРСТВА               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</si>
  <si>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</si>
  <si>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</si>
  <si>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</si>
  <si>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ДОХОДЫ ОТ ПРОДАЖИ МАТЕРИАЛЬНЫХ И НЕМАТЕРИАЛЬНЫХ АКТИВОВ                       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</si>
  <si>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</si>
  <si>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</si>
  <si>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</si>
  <si>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</si>
  <si>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</si>
  <si>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</si>
  <si>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</si>
  <si>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      </t>
  </si>
  <si>
    <t>2 02 19999 04 0000 150</t>
  </si>
  <si>
    <t xml:space="preserve">Прочие дотации бюджетам городских округов
</t>
  </si>
  <si>
    <t xml:space="preserve">2 02 20299 04 0000 150 </t>
  </si>
  <si>
    <t xml:space="preserve">2 02 25466 04 0000 150 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</si>
  <si>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</si>
  <si>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2 02 25555 04 0000 150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</si>
  <si>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</si>
  <si>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</si>
  <si>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2 02 35082 04 0000 150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</si>
  <si>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</si>
  <si>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2 02 35304 04 0000 150 </t>
  </si>
  <si>
    <t>Субвенции бюджетам городских округов на государственную регистрацию актов гражданского состояния</t>
  </si>
  <si>
    <t xml:space="preserve">2 02 36900 04 0000 150 </t>
  </si>
  <si>
    <t>Единая субвенция бюджетам городских округов из бюджетов субъекта Российской Федерации</t>
  </si>
  <si>
    <t xml:space="preserve">2 02 39999 04 0000 150 </t>
  </si>
  <si>
    <t>Прочие субвенции бюджетам городских округов</t>
  </si>
  <si>
    <t xml:space="preserve">2 02 45303 04 0000 150 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</si>
  <si>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</si>
  <si>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</si>
  <si>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</si>
  <si>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2 02 20302 04 0000 150 </t>
  </si>
  <si>
    <t>Перевыполнение плана сложилось в связи с фактическим поступлением платежей. Данный источник доходов имеет заявительный характер</t>
  </si>
  <si>
    <t>Перевыполнение плана обуславливается увеличением количества дел связанных с возмещением причененного ущерба (убытков), а также с погашением задолженности прошлых лет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</si>
  <si>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</si>
  <si>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 xml:space="preserve">2 02 25065 04 0000 150 </t>
  </si>
  <si>
    <t xml:space="preserve">2 02 25467 04 0000 150 </t>
  </si>
  <si>
    <t xml:space="preserve">2 02 45505 04 0000 150 </t>
  </si>
  <si>
    <t>Межбюджетные трансферты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</si>
  <si>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1 17 15020 04 0000 180</t>
  </si>
  <si>
    <t>Инициативные платежи, зачисляемые в бюджеты городских округов</t>
  </si>
  <si>
    <t>2 02 100000000000150</t>
  </si>
  <si>
    <t>Дотации бюджетамбюджетной системыРоссийской Федерации</t>
  </si>
  <si>
    <t xml:space="preserve">2 02 49999 04 0000 150 </t>
  </si>
  <si>
    <t>Прочие межбюджетные трансферты, передаваемые бюджетам городских округов</t>
  </si>
  <si>
    <t>1 05 02000 01 0000 110</t>
  </si>
  <si>
    <t>Единый налог на вмененный доход</t>
  </si>
  <si>
    <t xml:space="preserve">Выделение дополнительных дотаций из краевого бюджета в течение 2022 года
</t>
  </si>
  <si>
    <t>Неисполнение плана сложилось в связи со снижением фактических поступлений госпошлины за выдачу разрешения на установку реклымных конструкций</t>
  </si>
  <si>
    <t>Исполнение субсидий по факту выполненных работ.</t>
  </si>
  <si>
    <t xml:space="preserve">Исполнение субвенций по факту выполненных работ.
</t>
  </si>
  <si>
    <t>Сведения  о фактических поступлениях доходов по видам доходов в сравнении с первоначально утвержденными решением о бюджете Уссурийского городского округа за 2023 год значениями и с уточненными значениями с учетом внесенных изменений</t>
  </si>
  <si>
    <t>План по решению о бюджете от 20.12.2022 
№ 779-НПА (первоначальный), 
руб.</t>
  </si>
  <si>
    <t>План по  решению о бюджете от 19.12.2023 
№ 988-НПА (уточненный), 
руб.</t>
  </si>
  <si>
    <t>Отрицательные поступления сложились за счет снятия переплаты по налогу по решению суда в пользу ФГКУ «Дальневосточное ТУИО» Минобороны России в сумме 174 769 156,51 руб.</t>
  </si>
  <si>
    <t>Перевыполнение сложилось в связи с заключением новых договоров по аренде земельных участков и за счет погашения арендаторами задолженности прошлых лет.</t>
  </si>
  <si>
    <t>Перевыполнение плана связано с увеличением налоговой базы – дохода, полученного налогоплательщиками.</t>
  </si>
  <si>
    <t>Перевыполнение плана связано с увеличением объемов реализации дизельного топлива, моторных масел, автомобильного бензина.</t>
  </si>
  <si>
    <t>Произведены возвраты излишне перечисленных платежей  в связи с отменой с 01 января 2021 года режима налогообложения в виде единого налога на вмененный доход.</t>
  </si>
  <si>
    <t>Перевыполнение плана сложилость в связи с увеличением дохода от реализации сельскохозяйственной продукции по итогам сдачи налоговых деклараций сельхозпроизводителями.</t>
  </si>
  <si>
    <t>Неисполнение плана сложилось за счет уменьшения суммы налога на суммы выплаченных налогоплательщиком страховых взносов и возвратом сумм переплат на единый налоговый счет, а также в связи с переносом срока части оплаты налога на следующий финансовый год.</t>
  </si>
  <si>
    <t xml:space="preserve">Перевыполнение плана сложилось за счет увеличения количества объектов, включенных в перечень, определяемый в соответствии с пунктом 7 статьи 378.2 Налогового кодекса Российской Федерации, по которым установлена ставка налога в размере 2%.
</t>
  </si>
  <si>
    <t>Неисполнение плана сложилось в связи со снижением фактических поступлений госпошлины по делам, рассматриваемым в судах общей юрисдикции, мировыми судьями.</t>
  </si>
  <si>
    <t>Перевполнение плана сложилось исходя из фактической прибыли, сложившейся за 2022 год.</t>
  </si>
  <si>
    <t>Перевыполнение плана сложилось в связи с заключением новых договоров по аренде земельных участков и от продажи права аренды с аукциона.</t>
  </si>
  <si>
    <t>Перевыполнение плана связано с заключением новых контрактов.</t>
  </si>
  <si>
    <t>Доходы от перечисления части прибыли сложились по итогу полученной за 2022 год прибыли муниципальных предприятий.</t>
  </si>
  <si>
    <t>Перевыполнение плана сложилось в связи с погашением задолженности прошлых лет.</t>
  </si>
  <si>
    <t>Неисполнение плана связано с  невыполнением обязательств плательщика платы за размещение твердых коммунальных отходов по сроку сдачи декларации.</t>
  </si>
  <si>
    <t>Перевыполнение плана в связи с поступлением платежей по договорам мены в рамках муниципальной программы «Переселение граждан из аварийного жилищного фонда в Уссурийском городском округе» на 2019-2025 годы.</t>
  </si>
  <si>
    <t>Первоначальное поступления не планировались в связи с отсутствием заявок на этапе проектирования бюджета.</t>
  </si>
  <si>
    <t>Перевыполнение плана связано с увеличением расхода по эксплуатации имущества.</t>
  </si>
  <si>
    <t>Перевыполнение плана связано с поступлением платежей непрогнозируемого характера.</t>
  </si>
  <si>
    <t>Перевыполнение плана сложилось в связи с реализацией в феврале 2023 года 421/1000 доли Уссурийского городского округа в праве общей долевой собственности на объект недвижимости: Газоснабжение Уссурийского городского округа. 1 этап. 1 очередь строительства. 1 пусковой комплекс. Указанное имущество включено в Перечень муниципального имущества Уссурийского городского округа, планируемого к приватизации в 2023 году, в январе 2023 года.</t>
  </si>
  <si>
    <t>Перевыполнение плана сложилось в связи с увеличением поступлений обращений о предоставлении в собственность земельных участков, а также увеличением стоимости участков в результате проведения аукционов.</t>
  </si>
  <si>
    <t>Перевыполнение плана в связи с ростом количества обращений об увеличении площади земельных участков.</t>
  </si>
  <si>
    <t xml:space="preserve">Перевыполнение плана сложилось за счет поступления выясненных платежей </t>
  </si>
  <si>
    <t>ИНЫЕ НАЛОГОВЫЕ ДОХОДЫ</t>
  </si>
  <si>
    <t>ИНЫЕ НЕНАЛОГОВЫЕ ДОХОДЫ</t>
  </si>
  <si>
    <t xml:space="preserve">2 02 20077 04 0000 150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</si>
  <si>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</si>
  <si>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</si>
  <si>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</si>
  <si>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</si>
  <si>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</si>
  <si>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</si>
  <si>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программ формирования современной городской среды</t>
  </si>
  <si>
    <t>2 02 25580 04 0000 150</t>
  </si>
  <si>
    <t>Субсидии бюджетам городских округов на реконструкцию и капитальный ремонт региональных и муниципальных театров</t>
  </si>
  <si>
    <t>2 02 25590 04 0000 150</t>
  </si>
  <si>
    <t>Субсидии бюджетам городских округов на техническое оснащение муниципальных музеев</t>
  </si>
  <si>
    <t>Исполнение трансфертов по факту выполненных работ.</t>
  </si>
  <si>
    <t xml:space="preserve">2 02 45179 04 0000 150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</si>
  <si>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</si>
  <si>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2 18 00000 04 0000 180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</si>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</sst>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р_._-;\-* #,##0.00\ _р_._-;_-* &quot;-&quot;??\ 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2">
      <alignment wrapText="1"/>
    </xf>
    <xf numFmtId="49" fontId="4" fillId="0" borderId="2">
      <alignment horizontal="center" vertical="center" shrinkToFit="1"/>
    </xf>
    <xf numFmtId="4" fontId="4" fillId="0" borderId="2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2" fillId="0" borderId="0" xfId="6" applyFont="1" applyAlignment="1" applyProtection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1" xfId="6" applyFont="1" applyBorder="1" applyAlignment="1" applyProtection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4" fontId="3" fillId="0" borderId="1" xfId="4" applyNumberFormat="1" applyFont="1" applyFill="1" applyBorder="1" applyAlignment="1">
      <alignment horizontal="right" vertical="top" wrapText="1" shrinkToFi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3" fillId="0" borderId="1" xfId="4" applyNumberFormat="1" applyFont="1" applyFill="1" applyBorder="1" applyAlignment="1">
      <alignment horizontal="center" vertical="center" wrapText="1" shrinkToFit="1"/>
    </xf>
    <xf numFmtId="4" fontId="9" fillId="3" borderId="1" xfId="0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 shrinkToFit="1"/>
    </xf>
    <xf numFmtId="4" fontId="2" fillId="4" borderId="1" xfId="4" applyNumberFormat="1" applyFont="1" applyFill="1" applyBorder="1" applyAlignment="1">
      <alignment horizontal="center" vertical="center" wrapText="1" shrinkToFi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3" fontId="9" fillId="3" borderId="1" xfId="5" applyNumberFormat="1" applyFont="1" applyFill="1" applyBorder="1" applyAlignment="1">
      <alignment horizontal="center" vertical="center" wrapText="1"/>
    </xf>
    <xf numFmtId="43" fontId="9" fillId="4" borderId="1" xfId="5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2" fillId="0" borderId="3" xfId="4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3" fontId="9" fillId="3" borderId="1" xfId="5" applyNumberFormat="1" applyFont="1" applyFill="1" applyBorder="1" applyAlignment="1">
      <alignment vertical="center" wrapText="1"/>
    </xf>
  </cellXfs>
  <cellStyles count="7">
    <cellStyle name="20% - Акцент1 62" xfId="4"/>
    <cellStyle name="xl29" xfId="1"/>
    <cellStyle name="xl36" xfId="2"/>
    <cellStyle name="xl38" xfId="3"/>
    <cellStyle name="Гиперссылка" xfId="6" builtinId="8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tabSelected="1" zoomScaleNormal="100" zoomScaleSheetLayoutView="100" workbookViewId="0">
      <pane ySplit="3" topLeftCell="A67" activePane="bottomLeft" state="frozen"/>
      <selection pane="bottomLeft" activeCell="G36" sqref="G36"/>
    </sheetView>
  </sheetViews>
  <sheetFormatPr defaultRowHeight="15.75" outlineLevelRow="1" x14ac:dyDescent="0.25"/>
  <cols>
    <col min="1" max="1" width="23.28515625" style="23" customWidth="1"/>
    <col min="2" max="2" width="54.85546875" style="23" customWidth="1"/>
    <col min="3" max="3" width="22" style="22" customWidth="1"/>
    <col min="4" max="4" width="22.42578125" style="21" customWidth="1"/>
    <col min="5" max="5" width="18.28515625" style="21" customWidth="1"/>
    <col min="6" max="6" width="17.28515625" style="23" customWidth="1"/>
    <col min="7" max="7" width="14.7109375" style="21" customWidth="1"/>
    <col min="8" max="8" width="36.5703125" style="45" customWidth="1"/>
    <col min="9" max="16384" width="9.140625" style="21"/>
  </cols>
  <sheetData>
    <row r="1" spans="1:13" ht="33.75" customHeight="1" x14ac:dyDescent="0.25">
      <c r="A1" s="57" t="s">
        <v>149</v>
      </c>
      <c r="B1" s="57"/>
      <c r="C1" s="57"/>
      <c r="D1" s="57"/>
      <c r="E1" s="57"/>
      <c r="F1" s="57"/>
      <c r="G1" s="57"/>
      <c r="H1" s="57"/>
    </row>
    <row r="2" spans="1:13" x14ac:dyDescent="0.25">
      <c r="A2" s="22"/>
      <c r="G2" s="24"/>
    </row>
    <row r="3" spans="1:13" ht="108" customHeight="1" x14ac:dyDescent="0.25">
      <c r="A3" s="3" t="s">
        <v>30</v>
      </c>
      <c r="B3" s="3" t="s">
        <v>31</v>
      </c>
      <c r="C3" s="3" t="s">
        <v>150</v>
      </c>
      <c r="D3" s="3" t="s">
        <v>151</v>
      </c>
      <c r="E3" s="3" t="s">
        <v>68</v>
      </c>
      <c r="F3" s="3" t="s">
        <v>32</v>
      </c>
      <c r="G3" s="3" t="s">
        <v>33</v>
      </c>
      <c r="H3" s="3" t="s">
        <v>70</v>
      </c>
    </row>
    <row r="4" spans="1:13" s="25" customFormat="1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6">
        <v>8</v>
      </c>
    </row>
    <row r="5" spans="1:13" s="27" customFormat="1" ht="31.5" x14ac:dyDescent="0.25">
      <c r="A5" s="4" t="s">
        <v>69</v>
      </c>
      <c r="B5" s="5" t="s">
        <v>72</v>
      </c>
      <c r="C5" s="31">
        <f>C6+C23</f>
        <v>2701721700</v>
      </c>
      <c r="D5" s="31">
        <f>D6+D23</f>
        <v>3162245059</v>
      </c>
      <c r="E5" s="31">
        <f>E6+E23</f>
        <v>3250604149.25</v>
      </c>
      <c r="F5" s="32">
        <f t="shared" ref="F5:F14" si="0">E5/C5*100</f>
        <v>120.31602475006954</v>
      </c>
      <c r="G5" s="32">
        <f t="shared" ref="G5:G14" si="1">E5/D5*100</f>
        <v>102.79418857809652</v>
      </c>
      <c r="H5" s="47"/>
    </row>
    <row r="6" spans="1:13" x14ac:dyDescent="0.25">
      <c r="A6" s="4"/>
      <c r="B6" s="5" t="s">
        <v>73</v>
      </c>
      <c r="C6" s="31">
        <f>C7+C9+C11+C16+C19+C22</f>
        <v>2465579500</v>
      </c>
      <c r="D6" s="31">
        <f t="shared" ref="D6:E6" si="2">D7+D9+D11+D16+D19+D22</f>
        <v>2636242700</v>
      </c>
      <c r="E6" s="31">
        <f t="shared" si="2"/>
        <v>2659272264.54</v>
      </c>
      <c r="F6" s="32">
        <f t="shared" si="0"/>
        <v>107.85587179565697</v>
      </c>
      <c r="G6" s="32">
        <f t="shared" si="1"/>
        <v>100.87357527969635</v>
      </c>
      <c r="H6" s="48"/>
    </row>
    <row r="7" spans="1:13" ht="31.5" x14ac:dyDescent="0.25">
      <c r="A7" s="6" t="s">
        <v>0</v>
      </c>
      <c r="B7" s="7" t="s">
        <v>74</v>
      </c>
      <c r="C7" s="33">
        <f>C8</f>
        <v>1956336000</v>
      </c>
      <c r="D7" s="33">
        <f>D8</f>
        <v>2335777000</v>
      </c>
      <c r="E7" s="33">
        <f>E8</f>
        <v>2334505727.5799999</v>
      </c>
      <c r="F7" s="34">
        <f t="shared" si="0"/>
        <v>119.33051007495645</v>
      </c>
      <c r="G7" s="34">
        <f t="shared" si="1"/>
        <v>99.945573895966945</v>
      </c>
      <c r="H7" s="58" t="s">
        <v>154</v>
      </c>
    </row>
    <row r="8" spans="1:13" ht="31.5" x14ac:dyDescent="0.25">
      <c r="A8" s="6" t="s">
        <v>1</v>
      </c>
      <c r="B8" s="7" t="s">
        <v>75</v>
      </c>
      <c r="C8" s="33">
        <v>1956336000</v>
      </c>
      <c r="D8" s="33">
        <v>2335777000</v>
      </c>
      <c r="E8" s="34">
        <v>2334505727.5799999</v>
      </c>
      <c r="F8" s="34">
        <f t="shared" si="0"/>
        <v>119.33051007495645</v>
      </c>
      <c r="G8" s="34">
        <f t="shared" si="1"/>
        <v>99.945573895966945</v>
      </c>
      <c r="H8" s="58"/>
      <c r="I8" s="2"/>
      <c r="J8" s="2"/>
      <c r="K8" s="28"/>
    </row>
    <row r="9" spans="1:13" ht="47.25" x14ac:dyDescent="0.25">
      <c r="A9" s="8" t="s">
        <v>2</v>
      </c>
      <c r="B9" s="9" t="s">
        <v>3</v>
      </c>
      <c r="C9" s="33">
        <f>C10</f>
        <v>41264800</v>
      </c>
      <c r="D9" s="33">
        <f>D10</f>
        <v>46709000</v>
      </c>
      <c r="E9" s="34">
        <f>E10</f>
        <v>48534925.159999996</v>
      </c>
      <c r="F9" s="34">
        <f t="shared" si="0"/>
        <v>117.61822463697872</v>
      </c>
      <c r="G9" s="34">
        <f t="shared" si="1"/>
        <v>103.90915061337213</v>
      </c>
      <c r="H9" s="59" t="s">
        <v>155</v>
      </c>
      <c r="I9" s="28"/>
      <c r="J9" s="2"/>
      <c r="K9" s="2"/>
      <c r="L9" s="2"/>
      <c r="M9" s="28"/>
    </row>
    <row r="10" spans="1:13" ht="47.25" x14ac:dyDescent="0.25">
      <c r="A10" s="8" t="s">
        <v>4</v>
      </c>
      <c r="B10" s="9" t="s">
        <v>25</v>
      </c>
      <c r="C10" s="33">
        <v>41264800</v>
      </c>
      <c r="D10" s="33">
        <v>46709000</v>
      </c>
      <c r="E10" s="35">
        <v>48534925.159999996</v>
      </c>
      <c r="F10" s="34">
        <f t="shared" si="0"/>
        <v>117.61822463697872</v>
      </c>
      <c r="G10" s="34">
        <f t="shared" si="1"/>
        <v>103.90915061337213</v>
      </c>
      <c r="H10" s="60"/>
    </row>
    <row r="11" spans="1:13" ht="31.5" x14ac:dyDescent="0.25">
      <c r="A11" s="6" t="s">
        <v>5</v>
      </c>
      <c r="B11" s="7" t="s">
        <v>76</v>
      </c>
      <c r="C11" s="33">
        <f>SUM(C12:C15)</f>
        <v>135001500</v>
      </c>
      <c r="D11" s="33">
        <f>SUM(D12:D15)</f>
        <v>103511500</v>
      </c>
      <c r="E11" s="34">
        <f>E12+E14+E15+E13</f>
        <v>101596491.03999999</v>
      </c>
      <c r="F11" s="34">
        <f t="shared" si="0"/>
        <v>75.255823853809019</v>
      </c>
      <c r="G11" s="34">
        <f t="shared" si="1"/>
        <v>98.149955357617259</v>
      </c>
      <c r="H11" s="49"/>
    </row>
    <row r="12" spans="1:13" ht="60" x14ac:dyDescent="0.25">
      <c r="A12" s="6" t="s">
        <v>77</v>
      </c>
      <c r="B12" s="7" t="s">
        <v>78</v>
      </c>
      <c r="C12" s="33">
        <v>26630000</v>
      </c>
      <c r="D12" s="33">
        <v>32130000</v>
      </c>
      <c r="E12" s="35">
        <v>33048265.190000001</v>
      </c>
      <c r="F12" s="34">
        <f t="shared" si="0"/>
        <v>124.10163420953812</v>
      </c>
      <c r="G12" s="34">
        <f t="shared" si="1"/>
        <v>102.8579682228447</v>
      </c>
      <c r="H12" s="50" t="s">
        <v>154</v>
      </c>
    </row>
    <row r="13" spans="1:13" ht="81" customHeight="1" x14ac:dyDescent="0.25">
      <c r="A13" s="6" t="s">
        <v>143</v>
      </c>
      <c r="B13" s="7" t="s">
        <v>144</v>
      </c>
      <c r="C13" s="33"/>
      <c r="D13" s="33"/>
      <c r="E13" s="35">
        <v>-1900287.68</v>
      </c>
      <c r="F13" s="34"/>
      <c r="G13" s="34"/>
      <c r="H13" s="50" t="s">
        <v>156</v>
      </c>
    </row>
    <row r="14" spans="1:13" ht="80.25" customHeight="1" x14ac:dyDescent="0.25">
      <c r="A14" s="6" t="s">
        <v>79</v>
      </c>
      <c r="B14" s="7" t="s">
        <v>80</v>
      </c>
      <c r="C14" s="33">
        <v>7972500</v>
      </c>
      <c r="D14" s="33">
        <v>9391500</v>
      </c>
      <c r="E14" s="36">
        <v>9820515.9199999999</v>
      </c>
      <c r="F14" s="37">
        <f t="shared" si="0"/>
        <v>123.17987983693948</v>
      </c>
      <c r="G14" s="37">
        <f t="shared" si="1"/>
        <v>104.56812990470105</v>
      </c>
      <c r="H14" s="49" t="s">
        <v>157</v>
      </c>
    </row>
    <row r="15" spans="1:13" ht="120" x14ac:dyDescent="0.25">
      <c r="A15" s="10" t="s">
        <v>81</v>
      </c>
      <c r="B15" s="11" t="s">
        <v>82</v>
      </c>
      <c r="C15" s="33">
        <v>100399000</v>
      </c>
      <c r="D15" s="33">
        <v>61990000</v>
      </c>
      <c r="E15" s="35">
        <v>60627997.609999999</v>
      </c>
      <c r="F15" s="34">
        <f t="shared" ref="F15:F21" si="3">E15/C15*100</f>
        <v>60.387053267462818</v>
      </c>
      <c r="G15" s="34">
        <f t="shared" ref="G15:G21" si="4">E15/D15*100</f>
        <v>97.802867575415391</v>
      </c>
      <c r="H15" s="49" t="s">
        <v>158</v>
      </c>
    </row>
    <row r="16" spans="1:13" ht="31.5" x14ac:dyDescent="0.25">
      <c r="A16" s="6" t="s">
        <v>6</v>
      </c>
      <c r="B16" s="7" t="s">
        <v>83</v>
      </c>
      <c r="C16" s="33">
        <f>C17+C18</f>
        <v>304177200</v>
      </c>
      <c r="D16" s="33">
        <f>D17+D18</f>
        <v>121445200</v>
      </c>
      <c r="E16" s="36">
        <f>E17+E18</f>
        <v>146979169.06</v>
      </c>
      <c r="F16" s="37">
        <f t="shared" si="3"/>
        <v>48.320245258355989</v>
      </c>
      <c r="G16" s="37">
        <f t="shared" si="4"/>
        <v>121.02509531871166</v>
      </c>
      <c r="H16" s="49"/>
    </row>
    <row r="17" spans="1:8" ht="114.75" customHeight="1" x14ac:dyDescent="0.25">
      <c r="A17" s="6" t="s">
        <v>34</v>
      </c>
      <c r="B17" s="7" t="s">
        <v>35</v>
      </c>
      <c r="C17" s="33">
        <v>161431400</v>
      </c>
      <c r="D17" s="33">
        <v>161431400</v>
      </c>
      <c r="E17" s="36">
        <v>171295380.97</v>
      </c>
      <c r="F17" s="37">
        <f t="shared" si="3"/>
        <v>106.11032362353296</v>
      </c>
      <c r="G17" s="37">
        <f t="shared" si="4"/>
        <v>106.11032362353296</v>
      </c>
      <c r="H17" s="49" t="s">
        <v>159</v>
      </c>
    </row>
    <row r="18" spans="1:8" ht="90" x14ac:dyDescent="0.25">
      <c r="A18" s="6" t="s">
        <v>36</v>
      </c>
      <c r="B18" s="7" t="s">
        <v>84</v>
      </c>
      <c r="C18" s="33">
        <v>142745800</v>
      </c>
      <c r="D18" s="33">
        <v>-39986200</v>
      </c>
      <c r="E18" s="36">
        <v>-24316211.91</v>
      </c>
      <c r="F18" s="37">
        <f t="shared" si="3"/>
        <v>-17.034625123821506</v>
      </c>
      <c r="G18" s="37">
        <f t="shared" si="4"/>
        <v>60.811509745862324</v>
      </c>
      <c r="H18" s="50" t="s">
        <v>152</v>
      </c>
    </row>
    <row r="19" spans="1:8" ht="31.5" x14ac:dyDescent="0.25">
      <c r="A19" s="6" t="s">
        <v>7</v>
      </c>
      <c r="B19" s="7" t="s">
        <v>85</v>
      </c>
      <c r="C19" s="33">
        <f>C20+C21</f>
        <v>28800000</v>
      </c>
      <c r="D19" s="33">
        <f>D20+D21</f>
        <v>28800000</v>
      </c>
      <c r="E19" s="36">
        <f>E20+E21</f>
        <v>27656326.530000001</v>
      </c>
      <c r="F19" s="38">
        <f t="shared" si="3"/>
        <v>96.028911562500014</v>
      </c>
      <c r="G19" s="38">
        <f t="shared" si="4"/>
        <v>96.028911562500014</v>
      </c>
      <c r="H19" s="49"/>
    </row>
    <row r="20" spans="1:8" ht="75" x14ac:dyDescent="0.25">
      <c r="A20" s="6" t="s">
        <v>86</v>
      </c>
      <c r="B20" s="7" t="s">
        <v>87</v>
      </c>
      <c r="C20" s="33">
        <v>28000000</v>
      </c>
      <c r="D20" s="33">
        <v>28000000</v>
      </c>
      <c r="E20" s="36">
        <f>26511756.91+639569.62</f>
        <v>27151326.530000001</v>
      </c>
      <c r="F20" s="37">
        <f t="shared" si="3"/>
        <v>96.969023321428566</v>
      </c>
      <c r="G20" s="37">
        <f t="shared" si="4"/>
        <v>96.969023321428566</v>
      </c>
      <c r="H20" s="49" t="s">
        <v>160</v>
      </c>
    </row>
    <row r="21" spans="1:8" ht="75" x14ac:dyDescent="0.25">
      <c r="A21" s="6" t="s">
        <v>88</v>
      </c>
      <c r="B21" s="7" t="s">
        <v>89</v>
      </c>
      <c r="C21" s="39">
        <v>800000</v>
      </c>
      <c r="D21" s="61">
        <v>800000</v>
      </c>
      <c r="E21" s="35">
        <v>505000</v>
      </c>
      <c r="F21" s="34">
        <f t="shared" si="3"/>
        <v>63.125</v>
      </c>
      <c r="G21" s="34">
        <f t="shared" si="4"/>
        <v>63.125</v>
      </c>
      <c r="H21" s="49" t="s">
        <v>146</v>
      </c>
    </row>
    <row r="22" spans="1:8" x14ac:dyDescent="0.25">
      <c r="A22" s="6"/>
      <c r="B22" s="7" t="s">
        <v>175</v>
      </c>
      <c r="C22" s="33">
        <v>0</v>
      </c>
      <c r="D22" s="33">
        <v>0</v>
      </c>
      <c r="E22" s="36">
        <v>-374.83</v>
      </c>
      <c r="F22" s="34">
        <v>0</v>
      </c>
      <c r="G22" s="34">
        <v>0</v>
      </c>
      <c r="H22" s="49"/>
    </row>
    <row r="23" spans="1:8" x14ac:dyDescent="0.25">
      <c r="A23" s="6"/>
      <c r="B23" s="5" t="s">
        <v>37</v>
      </c>
      <c r="C23" s="31">
        <f>C24+C33+C35+C39+C43+C45+C46+C49</f>
        <v>236142200</v>
      </c>
      <c r="D23" s="31">
        <f t="shared" ref="D23:E23" si="5">D24+D33+D35+D39+D43+D45+D46+D49</f>
        <v>526002359</v>
      </c>
      <c r="E23" s="31">
        <f t="shared" si="5"/>
        <v>591331884.7099998</v>
      </c>
      <c r="F23" s="34">
        <f t="shared" ref="F23:F32" si="6">E23/C23*100</f>
        <v>250.41347319962287</v>
      </c>
      <c r="G23" s="34">
        <f t="shared" ref="G23:G32" si="7">E23/D23*100</f>
        <v>112.42000622092263</v>
      </c>
      <c r="H23" s="51"/>
    </row>
    <row r="24" spans="1:8" ht="47.25" x14ac:dyDescent="0.25">
      <c r="A24" s="6" t="s">
        <v>8</v>
      </c>
      <c r="B24" s="7" t="s">
        <v>9</v>
      </c>
      <c r="C24" s="33">
        <f>C25+C26+C31+C32</f>
        <v>138939600</v>
      </c>
      <c r="D24" s="33">
        <f>D25+D26+D31+D32</f>
        <v>145219600</v>
      </c>
      <c r="E24" s="36">
        <f>E25+E26+E31+E32</f>
        <v>162580352.63999999</v>
      </c>
      <c r="F24" s="34">
        <f t="shared" si="6"/>
        <v>117.01512933677654</v>
      </c>
      <c r="G24" s="34">
        <f t="shared" si="7"/>
        <v>111.95482747507913</v>
      </c>
      <c r="H24" s="51"/>
    </row>
    <row r="25" spans="1:8" ht="63" x14ac:dyDescent="0.25">
      <c r="A25" s="6" t="s">
        <v>90</v>
      </c>
      <c r="B25" s="7" t="s">
        <v>91</v>
      </c>
      <c r="C25" s="33">
        <v>850000</v>
      </c>
      <c r="D25" s="33">
        <v>850000</v>
      </c>
      <c r="E25" s="36">
        <v>974500</v>
      </c>
      <c r="F25" s="34">
        <f t="shared" si="6"/>
        <v>114.64705882352942</v>
      </c>
      <c r="G25" s="34">
        <f t="shared" si="7"/>
        <v>114.64705882352942</v>
      </c>
      <c r="H25" s="51" t="s">
        <v>161</v>
      </c>
    </row>
    <row r="26" spans="1:8" ht="120" customHeight="1" x14ac:dyDescent="0.25">
      <c r="A26" s="6" t="s">
        <v>10</v>
      </c>
      <c r="B26" s="7" t="s">
        <v>92</v>
      </c>
      <c r="C26" s="33">
        <f>C27+C28+C29+C30</f>
        <v>107739000</v>
      </c>
      <c r="D26" s="33">
        <f>D27+D28+D29+D30</f>
        <v>114019000</v>
      </c>
      <c r="E26" s="36">
        <f>E27+E28+E29+E30</f>
        <v>129510544.64999999</v>
      </c>
      <c r="F26" s="34">
        <f t="shared" si="6"/>
        <v>120.20767284827221</v>
      </c>
      <c r="G26" s="34">
        <f t="shared" si="7"/>
        <v>113.58680978608828</v>
      </c>
      <c r="H26" s="52"/>
    </row>
    <row r="27" spans="1:8" ht="94.5" outlineLevel="1" x14ac:dyDescent="0.25">
      <c r="A27" s="6" t="s">
        <v>38</v>
      </c>
      <c r="B27" s="7" t="s">
        <v>93</v>
      </c>
      <c r="C27" s="33">
        <v>88999600</v>
      </c>
      <c r="D27" s="33">
        <v>95279600</v>
      </c>
      <c r="E27" s="36">
        <f>104283802.03+1164058.18+2328248.52+13235.3</f>
        <v>107789344.03</v>
      </c>
      <c r="F27" s="34">
        <f t="shared" si="6"/>
        <v>121.11216682996329</v>
      </c>
      <c r="G27" s="34">
        <f t="shared" si="7"/>
        <v>113.12950939130727</v>
      </c>
      <c r="H27" s="51" t="s">
        <v>162</v>
      </c>
    </row>
    <row r="28" spans="1:8" ht="94.5" outlineLevel="1" x14ac:dyDescent="0.25">
      <c r="A28" s="6" t="s">
        <v>39</v>
      </c>
      <c r="B28" s="7" t="s">
        <v>94</v>
      </c>
      <c r="C28" s="33">
        <v>937300</v>
      </c>
      <c r="D28" s="33">
        <v>937300</v>
      </c>
      <c r="E28" s="36">
        <f>1032197.92+34197.3</f>
        <v>1066395.22</v>
      </c>
      <c r="F28" s="34">
        <f t="shared" si="6"/>
        <v>113.77309506027953</v>
      </c>
      <c r="G28" s="34">
        <f t="shared" si="7"/>
        <v>113.77309506027953</v>
      </c>
      <c r="H28" s="51" t="s">
        <v>153</v>
      </c>
    </row>
    <row r="29" spans="1:8" ht="78.75" outlineLevel="1" x14ac:dyDescent="0.25">
      <c r="A29" s="6" t="s">
        <v>40</v>
      </c>
      <c r="B29" s="7" t="s">
        <v>41</v>
      </c>
      <c r="C29" s="33">
        <v>2955100</v>
      </c>
      <c r="D29" s="33">
        <v>2955100</v>
      </c>
      <c r="E29" s="36">
        <v>3256019.24</v>
      </c>
      <c r="F29" s="34">
        <f t="shared" si="6"/>
        <v>110.18304761260195</v>
      </c>
      <c r="G29" s="34">
        <f t="shared" si="7"/>
        <v>110.18304761260195</v>
      </c>
      <c r="H29" s="51" t="s">
        <v>163</v>
      </c>
    </row>
    <row r="30" spans="1:8" ht="47.25" outlineLevel="1" x14ac:dyDescent="0.25">
      <c r="A30" s="6" t="s">
        <v>42</v>
      </c>
      <c r="B30" s="7" t="s">
        <v>43</v>
      </c>
      <c r="C30" s="33">
        <v>14847000</v>
      </c>
      <c r="D30" s="33">
        <v>14847000</v>
      </c>
      <c r="E30" s="36">
        <v>17398786.16</v>
      </c>
      <c r="F30" s="34">
        <f t="shared" si="6"/>
        <v>117.18721735030645</v>
      </c>
      <c r="G30" s="34">
        <f t="shared" si="7"/>
        <v>117.18721735030645</v>
      </c>
      <c r="H30" s="51" t="s">
        <v>163</v>
      </c>
    </row>
    <row r="31" spans="1:8" ht="63" outlineLevel="1" x14ac:dyDescent="0.25">
      <c r="A31" s="6" t="s">
        <v>44</v>
      </c>
      <c r="B31" s="7" t="s">
        <v>45</v>
      </c>
      <c r="C31" s="33">
        <v>350600</v>
      </c>
      <c r="D31" s="33">
        <v>350600</v>
      </c>
      <c r="E31" s="35">
        <v>552034.36</v>
      </c>
      <c r="F31" s="34">
        <f t="shared" si="6"/>
        <v>157.45418140330861</v>
      </c>
      <c r="G31" s="34">
        <f t="shared" si="7"/>
        <v>157.45418140330861</v>
      </c>
      <c r="H31" s="51" t="s">
        <v>164</v>
      </c>
    </row>
    <row r="32" spans="1:8" ht="94.5" outlineLevel="1" x14ac:dyDescent="0.25">
      <c r="A32" s="6" t="s">
        <v>46</v>
      </c>
      <c r="B32" s="7" t="s">
        <v>95</v>
      </c>
      <c r="C32" s="33">
        <v>30000000</v>
      </c>
      <c r="D32" s="33">
        <v>30000000</v>
      </c>
      <c r="E32" s="35">
        <v>31543273.629999999</v>
      </c>
      <c r="F32" s="34">
        <f t="shared" si="6"/>
        <v>105.14424543333334</v>
      </c>
      <c r="G32" s="34">
        <f t="shared" si="7"/>
        <v>105.14424543333334</v>
      </c>
      <c r="H32" s="52" t="s">
        <v>165</v>
      </c>
    </row>
    <row r="33" spans="1:8" ht="31.5" x14ac:dyDescent="0.25">
      <c r="A33" s="6" t="s">
        <v>11</v>
      </c>
      <c r="B33" s="7" t="s">
        <v>47</v>
      </c>
      <c r="C33" s="33">
        <f>C34</f>
        <v>6700000</v>
      </c>
      <c r="D33" s="33">
        <f>D34</f>
        <v>6700000</v>
      </c>
      <c r="E33" s="35">
        <f>E34</f>
        <v>5091546.0999999996</v>
      </c>
      <c r="F33" s="34">
        <f t="shared" ref="F33:F84" si="8">E33/C33*100</f>
        <v>75.993225373134322</v>
      </c>
      <c r="G33" s="34">
        <f t="shared" ref="G33:G84" si="9">E33/D33*100</f>
        <v>75.993225373134322</v>
      </c>
      <c r="H33" s="52"/>
    </row>
    <row r="34" spans="1:8" ht="75" x14ac:dyDescent="0.25">
      <c r="A34" s="6" t="s">
        <v>12</v>
      </c>
      <c r="B34" s="7" t="s">
        <v>13</v>
      </c>
      <c r="C34" s="33">
        <v>6700000</v>
      </c>
      <c r="D34" s="33">
        <v>6700000</v>
      </c>
      <c r="E34" s="36">
        <v>5091546.0999999996</v>
      </c>
      <c r="F34" s="34">
        <f t="shared" si="8"/>
        <v>75.993225373134322</v>
      </c>
      <c r="G34" s="34">
        <f t="shared" si="9"/>
        <v>75.993225373134322</v>
      </c>
      <c r="H34" s="50" t="s">
        <v>166</v>
      </c>
    </row>
    <row r="35" spans="1:8" ht="113.25" customHeight="1" x14ac:dyDescent="0.25">
      <c r="A35" s="6" t="s">
        <v>14</v>
      </c>
      <c r="B35" s="7" t="s">
        <v>96</v>
      </c>
      <c r="C35" s="36">
        <f>C37+C36+C38</f>
        <v>4226600</v>
      </c>
      <c r="D35" s="36">
        <f>D37+D36+D38</f>
        <v>33762600</v>
      </c>
      <c r="E35" s="36">
        <f>E37+E36+E38</f>
        <v>47654693.329999998</v>
      </c>
      <c r="F35" s="34">
        <f t="shared" si="8"/>
        <v>1127.4947553589175</v>
      </c>
      <c r="G35" s="34">
        <f t="shared" si="9"/>
        <v>141.1463966933826</v>
      </c>
      <c r="H35" s="48" t="s">
        <v>167</v>
      </c>
    </row>
    <row r="36" spans="1:8" ht="63" x14ac:dyDescent="0.25">
      <c r="A36" s="6" t="s">
        <v>98</v>
      </c>
      <c r="B36" s="7" t="s">
        <v>99</v>
      </c>
      <c r="C36" s="33">
        <v>0</v>
      </c>
      <c r="D36" s="33">
        <v>2586000</v>
      </c>
      <c r="E36" s="35">
        <v>2586481.7799999998</v>
      </c>
      <c r="F36" s="34">
        <v>0</v>
      </c>
      <c r="G36" s="34">
        <v>0</v>
      </c>
      <c r="H36" s="49" t="s">
        <v>168</v>
      </c>
    </row>
    <row r="37" spans="1:8" ht="47.25" x14ac:dyDescent="0.25">
      <c r="A37" s="6" t="s">
        <v>71</v>
      </c>
      <c r="B37" s="7" t="s">
        <v>97</v>
      </c>
      <c r="C37" s="39">
        <v>430200</v>
      </c>
      <c r="D37" s="39">
        <v>430200</v>
      </c>
      <c r="E37" s="36">
        <v>489605.51</v>
      </c>
      <c r="F37" s="34">
        <f t="shared" si="8"/>
        <v>113.80881218038121</v>
      </c>
      <c r="G37" s="34">
        <f t="shared" si="9"/>
        <v>113.80881218038121</v>
      </c>
      <c r="H37" s="49" t="s">
        <v>169</v>
      </c>
    </row>
    <row r="38" spans="1:8" ht="45" x14ac:dyDescent="0.25">
      <c r="A38" s="6" t="s">
        <v>48</v>
      </c>
      <c r="B38" s="7" t="s">
        <v>49</v>
      </c>
      <c r="C38" s="33">
        <v>3796400</v>
      </c>
      <c r="D38" s="33">
        <v>30746400</v>
      </c>
      <c r="E38" s="36">
        <f>135200+4670363.27+13464725.89+696178.68+2503815.17+0.01+21608.78+22916607.88+169523+583.36</f>
        <v>44578606.039999999</v>
      </c>
      <c r="F38" s="34">
        <f t="shared" si="8"/>
        <v>1174.233643451691</v>
      </c>
      <c r="G38" s="34">
        <f t="shared" si="9"/>
        <v>144.98805076366662</v>
      </c>
      <c r="H38" s="49" t="s">
        <v>170</v>
      </c>
    </row>
    <row r="39" spans="1:8" ht="31.5" x14ac:dyDescent="0.25">
      <c r="A39" s="6" t="s">
        <v>15</v>
      </c>
      <c r="B39" s="7" t="s">
        <v>100</v>
      </c>
      <c r="C39" s="33">
        <f>C40+C41+C42</f>
        <v>69050800</v>
      </c>
      <c r="D39" s="33">
        <f>D40+D41+D42</f>
        <v>322882959</v>
      </c>
      <c r="E39" s="36">
        <f>E40+E41+E42</f>
        <v>353033303.02999997</v>
      </c>
      <c r="F39" s="34">
        <f t="shared" si="8"/>
        <v>511.26605778644125</v>
      </c>
      <c r="G39" s="34">
        <f t="shared" si="9"/>
        <v>109.33785546421481</v>
      </c>
      <c r="H39" s="49"/>
    </row>
    <row r="40" spans="1:8" ht="210" x14ac:dyDescent="0.25">
      <c r="A40" s="6" t="s">
        <v>101</v>
      </c>
      <c r="B40" s="7" t="s">
        <v>102</v>
      </c>
      <c r="C40" s="33">
        <v>7798400</v>
      </c>
      <c r="D40" s="33">
        <v>211130559</v>
      </c>
      <c r="E40" s="35">
        <v>219669096.97</v>
      </c>
      <c r="F40" s="34">
        <f t="shared" si="8"/>
        <v>2816.8482890080018</v>
      </c>
      <c r="G40" s="34">
        <f t="shared" si="9"/>
        <v>104.04419805945761</v>
      </c>
      <c r="H40" s="49" t="s">
        <v>171</v>
      </c>
    </row>
    <row r="41" spans="1:8" ht="105" x14ac:dyDescent="0.25">
      <c r="A41" s="10" t="s">
        <v>50</v>
      </c>
      <c r="B41" s="11" t="s">
        <v>51</v>
      </c>
      <c r="C41" s="33">
        <v>46780500</v>
      </c>
      <c r="D41" s="33">
        <v>63780500</v>
      </c>
      <c r="E41" s="35">
        <v>82468718.109999999</v>
      </c>
      <c r="F41" s="34">
        <f t="shared" si="8"/>
        <v>176.28866324643815</v>
      </c>
      <c r="G41" s="34">
        <f t="shared" si="9"/>
        <v>129.30083349926701</v>
      </c>
      <c r="H41" s="49" t="s">
        <v>172</v>
      </c>
    </row>
    <row r="42" spans="1:8" ht="115.5" customHeight="1" x14ac:dyDescent="0.25">
      <c r="A42" s="10" t="s">
        <v>52</v>
      </c>
      <c r="B42" s="11" t="s">
        <v>53</v>
      </c>
      <c r="C42" s="33">
        <v>14471900</v>
      </c>
      <c r="D42" s="33">
        <v>47971900</v>
      </c>
      <c r="E42" s="35">
        <v>50895487.950000003</v>
      </c>
      <c r="F42" s="34">
        <f t="shared" si="8"/>
        <v>351.68490626662702</v>
      </c>
      <c r="G42" s="34">
        <f t="shared" si="9"/>
        <v>106.09437597843738</v>
      </c>
      <c r="H42" s="50" t="s">
        <v>173</v>
      </c>
    </row>
    <row r="43" spans="1:8" ht="31.5" x14ac:dyDescent="0.25">
      <c r="A43" s="6" t="s">
        <v>103</v>
      </c>
      <c r="B43" s="7" t="s">
        <v>104</v>
      </c>
      <c r="C43" s="39">
        <f>C44</f>
        <v>1164100</v>
      </c>
      <c r="D43" s="39">
        <f>D44</f>
        <v>1164100</v>
      </c>
      <c r="E43" s="40">
        <f>E44</f>
        <v>1341590.55</v>
      </c>
      <c r="F43" s="34">
        <f t="shared" si="8"/>
        <v>115.24701915642986</v>
      </c>
      <c r="G43" s="34">
        <f t="shared" si="9"/>
        <v>115.24701915642986</v>
      </c>
      <c r="H43" s="49"/>
    </row>
    <row r="44" spans="1:8" ht="60" x14ac:dyDescent="0.25">
      <c r="A44" s="6" t="s">
        <v>105</v>
      </c>
      <c r="B44" s="7" t="s">
        <v>106</v>
      </c>
      <c r="C44" s="39">
        <v>1164100</v>
      </c>
      <c r="D44" s="33">
        <v>1164100</v>
      </c>
      <c r="E44" s="36">
        <v>1341590.55</v>
      </c>
      <c r="F44" s="34">
        <f t="shared" si="8"/>
        <v>115.24701915642986</v>
      </c>
      <c r="G44" s="34">
        <f t="shared" si="9"/>
        <v>115.24701915642986</v>
      </c>
      <c r="H44" s="49" t="s">
        <v>130</v>
      </c>
    </row>
    <row r="45" spans="1:8" ht="90" x14ac:dyDescent="0.25">
      <c r="A45" s="6" t="s">
        <v>16</v>
      </c>
      <c r="B45" s="7" t="s">
        <v>17</v>
      </c>
      <c r="C45" s="33">
        <v>3726700</v>
      </c>
      <c r="D45" s="33">
        <v>3726700</v>
      </c>
      <c r="E45" s="36">
        <v>7990175</v>
      </c>
      <c r="F45" s="34">
        <f t="shared" si="8"/>
        <v>214.40349370756971</v>
      </c>
      <c r="G45" s="34">
        <f t="shared" si="9"/>
        <v>214.40349370756971</v>
      </c>
      <c r="H45" s="49" t="s">
        <v>131</v>
      </c>
    </row>
    <row r="46" spans="1:8" ht="31.5" x14ac:dyDescent="0.25">
      <c r="A46" s="6" t="s">
        <v>22</v>
      </c>
      <c r="B46" s="7" t="s">
        <v>23</v>
      </c>
      <c r="C46" s="33">
        <f>C47+C48</f>
        <v>12334400</v>
      </c>
      <c r="D46" s="33">
        <f>D47+D48</f>
        <v>12546400</v>
      </c>
      <c r="E46" s="36">
        <f>E47+E48</f>
        <v>13408477.4</v>
      </c>
      <c r="F46" s="34">
        <f t="shared" si="8"/>
        <v>108.7079825528603</v>
      </c>
      <c r="G46" s="34">
        <f t="shared" si="9"/>
        <v>106.87111362621948</v>
      </c>
      <c r="H46" s="49"/>
    </row>
    <row r="47" spans="1:8" ht="45" x14ac:dyDescent="0.25">
      <c r="A47" s="6" t="s">
        <v>54</v>
      </c>
      <c r="B47" s="7" t="s">
        <v>55</v>
      </c>
      <c r="C47" s="33">
        <v>12334400</v>
      </c>
      <c r="D47" s="33">
        <v>12334400</v>
      </c>
      <c r="E47" s="36">
        <f>-380852.82+13831.81+2640288.65+10931173.13+13961.42-148.1-42.08-31948.53+10213.92</f>
        <v>13196477.4</v>
      </c>
      <c r="F47" s="34">
        <f t="shared" si="8"/>
        <v>106.98921228434297</v>
      </c>
      <c r="G47" s="34">
        <f t="shared" si="9"/>
        <v>106.98921228434297</v>
      </c>
      <c r="H47" s="49" t="s">
        <v>174</v>
      </c>
    </row>
    <row r="48" spans="1:8" ht="31.5" x14ac:dyDescent="0.25">
      <c r="A48" s="6" t="s">
        <v>137</v>
      </c>
      <c r="B48" s="7" t="s">
        <v>138</v>
      </c>
      <c r="C48" s="33">
        <v>0</v>
      </c>
      <c r="D48" s="33">
        <v>212000</v>
      </c>
      <c r="E48" s="36">
        <v>212000</v>
      </c>
      <c r="F48" s="34">
        <v>0</v>
      </c>
      <c r="G48" s="34">
        <f t="shared" si="9"/>
        <v>100</v>
      </c>
      <c r="H48" s="49"/>
    </row>
    <row r="49" spans="1:8" x14ac:dyDescent="0.25">
      <c r="A49" s="6"/>
      <c r="B49" s="7" t="s">
        <v>176</v>
      </c>
      <c r="C49" s="33">
        <v>0</v>
      </c>
      <c r="D49" s="33">
        <v>0</v>
      </c>
      <c r="E49" s="36">
        <f>231746.66</f>
        <v>231746.66</v>
      </c>
      <c r="F49" s="34">
        <v>0</v>
      </c>
      <c r="G49" s="34">
        <v>0</v>
      </c>
      <c r="H49" s="49"/>
    </row>
    <row r="50" spans="1:8" s="27" customFormat="1" ht="31.5" x14ac:dyDescent="0.25">
      <c r="A50" s="4" t="s">
        <v>18</v>
      </c>
      <c r="B50" s="5" t="s">
        <v>107</v>
      </c>
      <c r="C50" s="31">
        <f>C51+C82+C83</f>
        <v>4980995269.7700005</v>
      </c>
      <c r="D50" s="31">
        <f t="shared" ref="D50:E50" si="10">D51+D82+D83</f>
        <v>7123095720.1400003</v>
      </c>
      <c r="E50" s="31">
        <f t="shared" si="10"/>
        <v>6335260320.4299994</v>
      </c>
      <c r="F50" s="32">
        <f t="shared" si="8"/>
        <v>127.18864358051343</v>
      </c>
      <c r="G50" s="32">
        <f t="shared" si="9"/>
        <v>88.939705000980723</v>
      </c>
      <c r="H50" s="53"/>
    </row>
    <row r="51" spans="1:8" ht="39.75" customHeight="1" x14ac:dyDescent="0.25">
      <c r="A51" s="6" t="s">
        <v>19</v>
      </c>
      <c r="B51" s="7" t="s">
        <v>108</v>
      </c>
      <c r="C51" s="33">
        <f>C53+C68+C55+C77</f>
        <v>4980995269.7700005</v>
      </c>
      <c r="D51" s="33">
        <f>D52+D68+D55+D77</f>
        <v>7126938312.0799999</v>
      </c>
      <c r="E51" s="36">
        <f>E52+E68+E55+E77</f>
        <v>6339124446.0499992</v>
      </c>
      <c r="F51" s="34">
        <f t="shared" si="8"/>
        <v>127.26622096034856</v>
      </c>
      <c r="G51" s="34">
        <f t="shared" si="9"/>
        <v>88.945970463997497</v>
      </c>
      <c r="H51" s="49"/>
    </row>
    <row r="52" spans="1:8" ht="31.5" x14ac:dyDescent="0.25">
      <c r="A52" s="12" t="s">
        <v>139</v>
      </c>
      <c r="B52" s="13" t="s">
        <v>140</v>
      </c>
      <c r="C52" s="33">
        <f t="shared" ref="C52:E52" si="11">C53+C54</f>
        <v>369076737.69</v>
      </c>
      <c r="D52" s="33">
        <f t="shared" si="11"/>
        <v>459028923.93000001</v>
      </c>
      <c r="E52" s="36">
        <f t="shared" si="11"/>
        <v>459028923.93000001</v>
      </c>
      <c r="F52" s="34">
        <f t="shared" si="8"/>
        <v>124.37221776777324</v>
      </c>
      <c r="G52" s="34">
        <f t="shared" si="9"/>
        <v>100</v>
      </c>
      <c r="H52" s="49"/>
    </row>
    <row r="53" spans="1:8" ht="31.5" x14ac:dyDescent="0.25">
      <c r="A53" s="12" t="s">
        <v>56</v>
      </c>
      <c r="B53" s="13" t="s">
        <v>57</v>
      </c>
      <c r="C53" s="33">
        <v>369076737.69</v>
      </c>
      <c r="D53" s="33">
        <v>454716923.93000001</v>
      </c>
      <c r="E53" s="36">
        <v>454716923.93000001</v>
      </c>
      <c r="F53" s="34">
        <f t="shared" si="8"/>
        <v>123.20389704753813</v>
      </c>
      <c r="G53" s="34">
        <f t="shared" si="9"/>
        <v>100</v>
      </c>
      <c r="H53" s="58" t="s">
        <v>145</v>
      </c>
    </row>
    <row r="54" spans="1:8" ht="26.25" customHeight="1" x14ac:dyDescent="0.25">
      <c r="A54" s="12" t="s">
        <v>109</v>
      </c>
      <c r="B54" s="13" t="s">
        <v>110</v>
      </c>
      <c r="C54" s="33">
        <v>0</v>
      </c>
      <c r="D54" s="33">
        <v>4312000</v>
      </c>
      <c r="E54" s="36">
        <v>4312000</v>
      </c>
      <c r="F54" s="34">
        <v>0</v>
      </c>
      <c r="G54" s="34">
        <f t="shared" si="9"/>
        <v>100</v>
      </c>
      <c r="H54" s="58"/>
    </row>
    <row r="55" spans="1:8" ht="31.5" x14ac:dyDescent="0.25">
      <c r="A55" s="6" t="s">
        <v>27</v>
      </c>
      <c r="B55" s="7" t="s">
        <v>24</v>
      </c>
      <c r="C55" s="33">
        <f>SUM(C56:C67)</f>
        <v>1732944641.5700002</v>
      </c>
      <c r="D55" s="33">
        <f>SUM(D56:D67)</f>
        <v>3454209514.7600002</v>
      </c>
      <c r="E55" s="33">
        <f>SUM(E56:E67)</f>
        <v>2735597523.1799998</v>
      </c>
      <c r="F55" s="34">
        <f t="shared" si="8"/>
        <v>157.85833301066234</v>
      </c>
      <c r="G55" s="34">
        <f t="shared" si="9"/>
        <v>79.196050832778454</v>
      </c>
      <c r="H55" s="54" t="s">
        <v>147</v>
      </c>
    </row>
    <row r="56" spans="1:8" ht="47.25" x14ac:dyDescent="0.25">
      <c r="A56" s="8" t="s">
        <v>177</v>
      </c>
      <c r="B56" s="7" t="s">
        <v>178</v>
      </c>
      <c r="C56" s="33"/>
      <c r="D56" s="33">
        <v>72324840</v>
      </c>
      <c r="E56" s="36">
        <f>47351110+24973730</f>
        <v>72324840</v>
      </c>
      <c r="F56" s="34">
        <v>0</v>
      </c>
      <c r="G56" s="34">
        <f t="shared" ref="G56" si="12">E56/D56*100</f>
        <v>100</v>
      </c>
      <c r="H56" s="55"/>
    </row>
    <row r="57" spans="1:8" ht="78.75" x14ac:dyDescent="0.25">
      <c r="A57" s="8" t="s">
        <v>111</v>
      </c>
      <c r="B57" s="7" t="s">
        <v>179</v>
      </c>
      <c r="C57" s="41">
        <v>0</v>
      </c>
      <c r="D57" s="33">
        <v>827808699.24000001</v>
      </c>
      <c r="E57" s="36">
        <v>739556393.13999999</v>
      </c>
      <c r="F57" s="34">
        <v>0</v>
      </c>
      <c r="G57" s="34">
        <f t="shared" si="9"/>
        <v>89.339045822902889</v>
      </c>
      <c r="H57" s="55"/>
    </row>
    <row r="58" spans="1:8" ht="118.5" customHeight="1" x14ac:dyDescent="0.25">
      <c r="A58" s="8" t="s">
        <v>129</v>
      </c>
      <c r="B58" s="7" t="s">
        <v>180</v>
      </c>
      <c r="C58" s="41">
        <v>376417319.69999999</v>
      </c>
      <c r="D58" s="33">
        <v>380113419.24000001</v>
      </c>
      <c r="E58" s="36">
        <v>42824981.130000003</v>
      </c>
      <c r="F58" s="34">
        <f t="shared" si="8"/>
        <v>11.376995395464531</v>
      </c>
      <c r="G58" s="34">
        <f t="shared" si="9"/>
        <v>11.266369184130465</v>
      </c>
      <c r="H58" s="55"/>
    </row>
    <row r="59" spans="1:8" ht="66.75" customHeight="1" outlineLevel="1" x14ac:dyDescent="0.25">
      <c r="A59" s="19" t="s">
        <v>133</v>
      </c>
      <c r="B59" s="18" t="s">
        <v>132</v>
      </c>
      <c r="C59" s="42">
        <v>241031490</v>
      </c>
      <c r="D59" s="42">
        <v>279963171.49000001</v>
      </c>
      <c r="E59" s="43">
        <v>110876592.44</v>
      </c>
      <c r="F59" s="34">
        <f t="shared" si="8"/>
        <v>46.000874176233154</v>
      </c>
      <c r="G59" s="44">
        <f t="shared" si="9"/>
        <v>39.603992142930984</v>
      </c>
      <c r="H59" s="55"/>
    </row>
    <row r="60" spans="1:8" ht="94.5" outlineLevel="1" x14ac:dyDescent="0.25">
      <c r="A60" s="19" t="s">
        <v>181</v>
      </c>
      <c r="B60" s="20" t="s">
        <v>182</v>
      </c>
      <c r="C60" s="42">
        <v>130935.02</v>
      </c>
      <c r="D60" s="42">
        <v>130935.02</v>
      </c>
      <c r="E60" s="43">
        <v>130935.02</v>
      </c>
      <c r="F60" s="34">
        <f t="shared" si="8"/>
        <v>100</v>
      </c>
      <c r="G60" s="44">
        <f t="shared" si="9"/>
        <v>100</v>
      </c>
      <c r="H60" s="55"/>
    </row>
    <row r="61" spans="1:8" ht="84" customHeight="1" x14ac:dyDescent="0.25">
      <c r="A61" s="8" t="s">
        <v>112</v>
      </c>
      <c r="B61" s="14" t="s">
        <v>113</v>
      </c>
      <c r="C61" s="33">
        <v>868690.47</v>
      </c>
      <c r="D61" s="33">
        <v>868690.47</v>
      </c>
      <c r="E61" s="36">
        <v>868690.47</v>
      </c>
      <c r="F61" s="34">
        <f t="shared" si="8"/>
        <v>100</v>
      </c>
      <c r="G61" s="34">
        <f t="shared" si="9"/>
        <v>100</v>
      </c>
      <c r="H61" s="55"/>
    </row>
    <row r="62" spans="1:8" ht="63" x14ac:dyDescent="0.25">
      <c r="A62" s="8" t="s">
        <v>134</v>
      </c>
      <c r="B62" s="6" t="s">
        <v>183</v>
      </c>
      <c r="C62" s="33">
        <v>1098827.06</v>
      </c>
      <c r="D62" s="33">
        <v>1098827.06</v>
      </c>
      <c r="E62" s="36">
        <v>1098827.06</v>
      </c>
      <c r="F62" s="34">
        <f t="shared" ref="F62" si="13">E62/C62*100</f>
        <v>100</v>
      </c>
      <c r="G62" s="34">
        <f t="shared" ref="G62" si="14">E62/D62*100</f>
        <v>100</v>
      </c>
      <c r="H62" s="55"/>
    </row>
    <row r="63" spans="1:8" ht="47.25" x14ac:dyDescent="0.25">
      <c r="A63" s="8" t="s">
        <v>58</v>
      </c>
      <c r="B63" s="8" t="s">
        <v>59</v>
      </c>
      <c r="C63" s="33">
        <v>14003729.43</v>
      </c>
      <c r="D63" s="33">
        <v>15668788.77</v>
      </c>
      <c r="E63" s="36">
        <v>15668788.77</v>
      </c>
      <c r="F63" s="34">
        <f t="shared" si="8"/>
        <v>111.89011361811208</v>
      </c>
      <c r="G63" s="34">
        <f t="shared" si="9"/>
        <v>100</v>
      </c>
      <c r="H63" s="55"/>
    </row>
    <row r="64" spans="1:8" ht="47.25" x14ac:dyDescent="0.25">
      <c r="A64" s="8" t="s">
        <v>114</v>
      </c>
      <c r="B64" s="8" t="s">
        <v>184</v>
      </c>
      <c r="C64" s="33">
        <v>62768243.479999997</v>
      </c>
      <c r="D64" s="33">
        <v>62768243.479999997</v>
      </c>
      <c r="E64" s="36">
        <v>62768243.479999997</v>
      </c>
      <c r="F64" s="34">
        <f t="shared" si="8"/>
        <v>100</v>
      </c>
      <c r="G64" s="34">
        <f t="shared" si="9"/>
        <v>100</v>
      </c>
      <c r="H64" s="55"/>
    </row>
    <row r="65" spans="1:8" ht="47.25" x14ac:dyDescent="0.25">
      <c r="A65" s="8" t="s">
        <v>185</v>
      </c>
      <c r="B65" s="8" t="s">
        <v>186</v>
      </c>
      <c r="C65" s="33">
        <v>0</v>
      </c>
      <c r="D65" s="33">
        <v>7946336.1699999999</v>
      </c>
      <c r="E65" s="36">
        <v>7946336.1699999999</v>
      </c>
      <c r="F65" s="34">
        <v>0</v>
      </c>
      <c r="G65" s="34">
        <f t="shared" si="9"/>
        <v>100</v>
      </c>
      <c r="H65" s="55"/>
    </row>
    <row r="66" spans="1:8" ht="31.5" x14ac:dyDescent="0.25">
      <c r="A66" s="8" t="s">
        <v>187</v>
      </c>
      <c r="B66" s="8" t="s">
        <v>188</v>
      </c>
      <c r="C66" s="33">
        <v>1052631.58</v>
      </c>
      <c r="D66" s="33">
        <v>0</v>
      </c>
      <c r="E66" s="36">
        <v>0</v>
      </c>
      <c r="F66" s="34">
        <f t="shared" si="8"/>
        <v>0</v>
      </c>
      <c r="G66" s="34">
        <v>0</v>
      </c>
      <c r="H66" s="55"/>
    </row>
    <row r="67" spans="1:8" ht="31.5" outlineLevel="1" x14ac:dyDescent="0.25">
      <c r="A67" s="6" t="s">
        <v>60</v>
      </c>
      <c r="B67" s="7" t="s">
        <v>61</v>
      </c>
      <c r="C67" s="33">
        <v>1035572774.83</v>
      </c>
      <c r="D67" s="33">
        <v>1805517563.8199999</v>
      </c>
      <c r="E67" s="36">
        <v>1681532895.5</v>
      </c>
      <c r="F67" s="34">
        <f t="shared" si="8"/>
        <v>162.37708603106537</v>
      </c>
      <c r="G67" s="34">
        <f t="shared" si="9"/>
        <v>93.133012339260716</v>
      </c>
      <c r="H67" s="56"/>
    </row>
    <row r="68" spans="1:8" ht="45" customHeight="1" x14ac:dyDescent="0.25">
      <c r="A68" s="6" t="s">
        <v>28</v>
      </c>
      <c r="B68" s="7" t="s">
        <v>26</v>
      </c>
      <c r="C68" s="33">
        <f>SUM(C69:C76)</f>
        <v>2614784339.8600001</v>
      </c>
      <c r="D68" s="33">
        <f>SUM(D69:D76)</f>
        <v>2782671058.7399998</v>
      </c>
      <c r="E68" s="36">
        <f>SUM(E69:E76)</f>
        <v>2752591075.9899998</v>
      </c>
      <c r="F68" s="34">
        <f t="shared" si="8"/>
        <v>105.27029070922835</v>
      </c>
      <c r="G68" s="34">
        <f t="shared" si="9"/>
        <v>98.919024846450228</v>
      </c>
      <c r="H68" s="54" t="s">
        <v>148</v>
      </c>
    </row>
    <row r="69" spans="1:8" ht="47.25" x14ac:dyDescent="0.25">
      <c r="A69" s="6" t="s">
        <v>62</v>
      </c>
      <c r="B69" s="7" t="s">
        <v>115</v>
      </c>
      <c r="C69" s="33">
        <v>2363773941.8600001</v>
      </c>
      <c r="D69" s="33">
        <v>2544047540.7399998</v>
      </c>
      <c r="E69" s="36">
        <v>2530620348.3299999</v>
      </c>
      <c r="F69" s="34">
        <f t="shared" si="8"/>
        <v>107.05847558073647</v>
      </c>
      <c r="G69" s="34">
        <f t="shared" si="9"/>
        <v>99.472211419205863</v>
      </c>
      <c r="H69" s="55"/>
    </row>
    <row r="70" spans="1:8" ht="98.25" customHeight="1" x14ac:dyDescent="0.25">
      <c r="A70" s="6" t="s">
        <v>63</v>
      </c>
      <c r="B70" s="7" t="s">
        <v>116</v>
      </c>
      <c r="C70" s="33">
        <v>56073675</v>
      </c>
      <c r="D70" s="33">
        <v>43495072</v>
      </c>
      <c r="E70" s="36">
        <v>43495072</v>
      </c>
      <c r="F70" s="34">
        <f t="shared" si="8"/>
        <v>77.567721395110993</v>
      </c>
      <c r="G70" s="34">
        <f t="shared" si="9"/>
        <v>100</v>
      </c>
      <c r="H70" s="55"/>
    </row>
    <row r="71" spans="1:8" ht="78.75" x14ac:dyDescent="0.25">
      <c r="A71" s="6" t="s">
        <v>117</v>
      </c>
      <c r="B71" s="7" t="s">
        <v>118</v>
      </c>
      <c r="C71" s="33">
        <v>26832960</v>
      </c>
      <c r="D71" s="33">
        <v>26832960</v>
      </c>
      <c r="E71" s="36">
        <v>24779394.66</v>
      </c>
      <c r="F71" s="34">
        <f t="shared" si="8"/>
        <v>92.346854987299196</v>
      </c>
      <c r="G71" s="34">
        <f t="shared" si="9"/>
        <v>92.346854987299196</v>
      </c>
      <c r="H71" s="55"/>
    </row>
    <row r="72" spans="1:8" ht="78.75" x14ac:dyDescent="0.25">
      <c r="A72" s="15" t="s">
        <v>64</v>
      </c>
      <c r="B72" s="16" t="s">
        <v>65</v>
      </c>
      <c r="C72" s="33">
        <v>40834</v>
      </c>
      <c r="D72" s="33">
        <v>40834</v>
      </c>
      <c r="E72" s="36">
        <v>40834</v>
      </c>
      <c r="F72" s="34">
        <f t="shared" si="8"/>
        <v>100</v>
      </c>
      <c r="G72" s="34">
        <f t="shared" si="9"/>
        <v>100</v>
      </c>
      <c r="H72" s="55"/>
    </row>
    <row r="73" spans="1:8" ht="78.75" x14ac:dyDescent="0.25">
      <c r="A73" s="15" t="s">
        <v>119</v>
      </c>
      <c r="B73" s="7" t="s">
        <v>66</v>
      </c>
      <c r="C73" s="37">
        <v>152100700</v>
      </c>
      <c r="D73" s="33">
        <v>152100700</v>
      </c>
      <c r="E73" s="35">
        <v>137501475</v>
      </c>
      <c r="F73" s="34">
        <f t="shared" si="8"/>
        <v>90.401605646785328</v>
      </c>
      <c r="G73" s="34">
        <f t="shared" si="9"/>
        <v>90.401605646785328</v>
      </c>
      <c r="H73" s="55"/>
    </row>
    <row r="74" spans="1:8" ht="47.25" x14ac:dyDescent="0.25">
      <c r="A74" s="6" t="s">
        <v>67</v>
      </c>
      <c r="B74" s="7" t="s">
        <v>120</v>
      </c>
      <c r="C74" s="41">
        <v>9086763</v>
      </c>
      <c r="D74" s="33">
        <v>9086763</v>
      </c>
      <c r="E74" s="36">
        <v>9086763</v>
      </c>
      <c r="F74" s="34">
        <f t="shared" si="8"/>
        <v>100</v>
      </c>
      <c r="G74" s="34">
        <f t="shared" si="9"/>
        <v>100</v>
      </c>
      <c r="H74" s="55"/>
    </row>
    <row r="75" spans="1:8" ht="31.5" outlineLevel="1" x14ac:dyDescent="0.25">
      <c r="A75" s="6" t="s">
        <v>121</v>
      </c>
      <c r="B75" s="7" t="s">
        <v>122</v>
      </c>
      <c r="C75" s="37">
        <v>4711562</v>
      </c>
      <c r="D75" s="33">
        <v>4846228</v>
      </c>
      <c r="E75" s="36">
        <v>4846228</v>
      </c>
      <c r="F75" s="34">
        <f t="shared" si="8"/>
        <v>102.85820286350895</v>
      </c>
      <c r="G75" s="34">
        <f t="shared" si="9"/>
        <v>100</v>
      </c>
      <c r="H75" s="55"/>
    </row>
    <row r="76" spans="1:8" ht="31.5" x14ac:dyDescent="0.25">
      <c r="A76" s="6" t="s">
        <v>123</v>
      </c>
      <c r="B76" s="7" t="s">
        <v>124</v>
      </c>
      <c r="C76" s="37">
        <v>2163904</v>
      </c>
      <c r="D76" s="33">
        <v>2220961</v>
      </c>
      <c r="E76" s="36">
        <v>2220961</v>
      </c>
      <c r="F76" s="34">
        <f t="shared" si="8"/>
        <v>102.63676207447281</v>
      </c>
      <c r="G76" s="34">
        <f t="shared" si="9"/>
        <v>100</v>
      </c>
      <c r="H76" s="56"/>
    </row>
    <row r="77" spans="1:8" ht="31.5" x14ac:dyDescent="0.25">
      <c r="A77" s="6" t="s">
        <v>29</v>
      </c>
      <c r="B77" s="16" t="s">
        <v>20</v>
      </c>
      <c r="C77" s="33">
        <f>SUM(C78:C81)</f>
        <v>264189550.65000001</v>
      </c>
      <c r="D77" s="33">
        <f t="shared" ref="D77:E77" si="15">SUM(D78:D81)</f>
        <v>431028814.64999998</v>
      </c>
      <c r="E77" s="33">
        <f t="shared" si="15"/>
        <v>391906922.94999999</v>
      </c>
      <c r="F77" s="34">
        <f t="shared" si="8"/>
        <v>148.34308245188728</v>
      </c>
      <c r="G77" s="34">
        <f t="shared" si="9"/>
        <v>90.923601770854361</v>
      </c>
      <c r="H77" s="54" t="s">
        <v>189</v>
      </c>
    </row>
    <row r="78" spans="1:8" ht="110.25" x14ac:dyDescent="0.25">
      <c r="A78" s="12" t="s">
        <v>190</v>
      </c>
      <c r="B78" s="16" t="s">
        <v>191</v>
      </c>
      <c r="C78" s="33">
        <v>0</v>
      </c>
      <c r="D78" s="33">
        <v>3153436</v>
      </c>
      <c r="E78" s="33">
        <v>3153436</v>
      </c>
      <c r="F78" s="34">
        <v>0</v>
      </c>
      <c r="G78" s="34">
        <f t="shared" ref="G78" si="16">E78/D78*100</f>
        <v>100</v>
      </c>
      <c r="H78" s="55"/>
    </row>
    <row r="79" spans="1:8" ht="78.75" x14ac:dyDescent="0.25">
      <c r="A79" s="12" t="s">
        <v>125</v>
      </c>
      <c r="B79" s="7" t="s">
        <v>126</v>
      </c>
      <c r="C79" s="37">
        <v>114660000</v>
      </c>
      <c r="D79" s="33">
        <v>114660000</v>
      </c>
      <c r="E79" s="37">
        <v>102826037.3</v>
      </c>
      <c r="F79" s="34">
        <f t="shared" si="8"/>
        <v>89.679083638583634</v>
      </c>
      <c r="G79" s="34">
        <f t="shared" si="9"/>
        <v>89.679083638583634</v>
      </c>
      <c r="H79" s="55"/>
    </row>
    <row r="80" spans="1:8" ht="78.75" x14ac:dyDescent="0.25">
      <c r="A80" s="12" t="s">
        <v>135</v>
      </c>
      <c r="B80" s="7" t="s">
        <v>136</v>
      </c>
      <c r="C80" s="37">
        <v>147055988.65000001</v>
      </c>
      <c r="D80" s="37">
        <v>297055988.64999998</v>
      </c>
      <c r="E80" s="37">
        <v>269768096.44999999</v>
      </c>
      <c r="F80" s="34">
        <f t="shared" si="8"/>
        <v>183.44584190451462</v>
      </c>
      <c r="G80" s="34">
        <f t="shared" si="9"/>
        <v>90.813889218657906</v>
      </c>
      <c r="H80" s="55"/>
    </row>
    <row r="81" spans="1:8" ht="31.5" x14ac:dyDescent="0.25">
      <c r="A81" s="12" t="s">
        <v>141</v>
      </c>
      <c r="B81" s="7" t="s">
        <v>142</v>
      </c>
      <c r="C81" s="37">
        <v>2473562</v>
      </c>
      <c r="D81" s="37">
        <v>16159390</v>
      </c>
      <c r="E81" s="37">
        <v>16159353.199999999</v>
      </c>
      <c r="F81" s="34">
        <f t="shared" si="8"/>
        <v>653.28272345710354</v>
      </c>
      <c r="G81" s="34">
        <f t="shared" si="9"/>
        <v>99.999772268631432</v>
      </c>
      <c r="H81" s="56"/>
    </row>
    <row r="82" spans="1:8" ht="94.5" outlineLevel="1" x14ac:dyDescent="0.25">
      <c r="A82" s="6" t="s">
        <v>192</v>
      </c>
      <c r="B82" s="7" t="s">
        <v>193</v>
      </c>
      <c r="C82" s="37"/>
      <c r="D82" s="33">
        <v>218409.1</v>
      </c>
      <c r="E82" s="37">
        <v>218409.1</v>
      </c>
      <c r="F82" s="34">
        <v>0</v>
      </c>
      <c r="G82" s="34">
        <f t="shared" ref="G82" si="17">E82/D82*100</f>
        <v>100</v>
      </c>
      <c r="H82" s="49"/>
    </row>
    <row r="83" spans="1:8" ht="63" x14ac:dyDescent="0.25">
      <c r="A83" s="12" t="s">
        <v>127</v>
      </c>
      <c r="B83" s="7" t="s">
        <v>128</v>
      </c>
      <c r="C83" s="37"/>
      <c r="D83" s="33">
        <v>-4061001.04</v>
      </c>
      <c r="E83" s="37">
        <v>-4082534.72</v>
      </c>
      <c r="F83" s="34">
        <v>0</v>
      </c>
      <c r="G83" s="34">
        <f t="shared" si="9"/>
        <v>100.53025546627292</v>
      </c>
      <c r="H83" s="49"/>
    </row>
    <row r="84" spans="1:8" x14ac:dyDescent="0.25">
      <c r="A84" s="6"/>
      <c r="B84" s="5" t="s">
        <v>21</v>
      </c>
      <c r="C84" s="17">
        <f>C5+C50</f>
        <v>7682716969.7700005</v>
      </c>
      <c r="D84" s="17">
        <f>D5+D50</f>
        <v>10285340779.139999</v>
      </c>
      <c r="E84" s="17">
        <f>E5+E50</f>
        <v>9585864469.6800003</v>
      </c>
      <c r="F84" s="26">
        <f t="shared" si="8"/>
        <v>124.7718028322339</v>
      </c>
      <c r="G84" s="26">
        <f t="shared" si="9"/>
        <v>93.199288925082314</v>
      </c>
      <c r="H84" s="51"/>
    </row>
    <row r="85" spans="1:8" x14ac:dyDescent="0.25">
      <c r="A85" s="29"/>
      <c r="B85" s="29"/>
      <c r="C85" s="30"/>
    </row>
    <row r="86" spans="1:8" x14ac:dyDescent="0.25">
      <c r="A86" s="29"/>
      <c r="B86" s="29"/>
      <c r="C86" s="30"/>
    </row>
    <row r="87" spans="1:8" x14ac:dyDescent="0.25">
      <c r="A87" s="29"/>
      <c r="B87" s="29"/>
      <c r="C87" s="30"/>
    </row>
    <row r="88" spans="1:8" x14ac:dyDescent="0.25">
      <c r="A88" s="29"/>
      <c r="B88" s="29"/>
      <c r="C88" s="30"/>
    </row>
    <row r="89" spans="1:8" x14ac:dyDescent="0.25">
      <c r="A89" s="29"/>
      <c r="B89" s="29"/>
      <c r="C89" s="30"/>
    </row>
    <row r="90" spans="1:8" x14ac:dyDescent="0.25">
      <c r="A90" s="29"/>
      <c r="B90" s="29"/>
      <c r="C90" s="30"/>
    </row>
    <row r="91" spans="1:8" x14ac:dyDescent="0.25">
      <c r="A91" s="29"/>
      <c r="B91" s="29"/>
      <c r="C91" s="30"/>
    </row>
    <row r="92" spans="1:8" x14ac:dyDescent="0.25">
      <c r="A92" s="29"/>
      <c r="B92" s="29"/>
      <c r="C92" s="30"/>
    </row>
    <row r="93" spans="1:8" x14ac:dyDescent="0.25">
      <c r="A93" s="29"/>
      <c r="B93" s="29"/>
      <c r="C93" s="30"/>
    </row>
    <row r="94" spans="1:8" x14ac:dyDescent="0.25">
      <c r="A94" s="29"/>
      <c r="B94" s="29"/>
      <c r="C94" s="30"/>
    </row>
    <row r="95" spans="1:8" x14ac:dyDescent="0.25">
      <c r="A95" s="29"/>
      <c r="B95" s="29"/>
      <c r="C95" s="30"/>
    </row>
    <row r="96" spans="1:8" x14ac:dyDescent="0.25">
      <c r="A96" s="29"/>
      <c r="B96" s="29"/>
      <c r="C96" s="30"/>
    </row>
    <row r="97" spans="1:3" x14ac:dyDescent="0.25">
      <c r="A97" s="29"/>
      <c r="B97" s="29"/>
      <c r="C97" s="30"/>
    </row>
    <row r="98" spans="1:3" x14ac:dyDescent="0.25">
      <c r="A98" s="29"/>
      <c r="B98" s="29"/>
      <c r="C98" s="30"/>
    </row>
    <row r="99" spans="1:3" x14ac:dyDescent="0.25">
      <c r="A99" s="29"/>
      <c r="B99" s="29"/>
      <c r="C99" s="30"/>
    </row>
    <row r="100" spans="1:3" x14ac:dyDescent="0.25">
      <c r="A100" s="29"/>
      <c r="B100" s="29"/>
      <c r="C100" s="30"/>
    </row>
    <row r="101" spans="1:3" x14ac:dyDescent="0.25">
      <c r="A101" s="29"/>
      <c r="B101" s="29"/>
      <c r="C101" s="30"/>
    </row>
    <row r="102" spans="1:3" x14ac:dyDescent="0.25">
      <c r="A102" s="29"/>
      <c r="B102" s="29"/>
      <c r="C102" s="30"/>
    </row>
    <row r="103" spans="1:3" x14ac:dyDescent="0.25">
      <c r="A103" s="29"/>
      <c r="B103" s="29"/>
      <c r="C103" s="30"/>
    </row>
    <row r="104" spans="1:3" x14ac:dyDescent="0.25">
      <c r="A104" s="29"/>
      <c r="B104" s="29"/>
      <c r="C104" s="30"/>
    </row>
    <row r="105" spans="1:3" x14ac:dyDescent="0.25">
      <c r="A105" s="29"/>
      <c r="B105" s="29"/>
      <c r="C105" s="30"/>
    </row>
    <row r="106" spans="1:3" x14ac:dyDescent="0.25">
      <c r="A106" s="29"/>
      <c r="B106" s="29"/>
      <c r="C106" s="30"/>
    </row>
    <row r="107" spans="1:3" x14ac:dyDescent="0.25">
      <c r="A107" s="29"/>
      <c r="B107" s="29"/>
      <c r="C107" s="30"/>
    </row>
    <row r="108" spans="1:3" x14ac:dyDescent="0.25">
      <c r="A108" s="29"/>
      <c r="B108" s="29"/>
      <c r="C108" s="30"/>
    </row>
    <row r="109" spans="1:3" x14ac:dyDescent="0.25">
      <c r="A109" s="29"/>
      <c r="B109" s="29"/>
      <c r="C109" s="30"/>
    </row>
    <row r="110" spans="1:3" x14ac:dyDescent="0.25">
      <c r="A110" s="29"/>
      <c r="B110" s="29"/>
      <c r="C110" s="30"/>
    </row>
    <row r="111" spans="1:3" x14ac:dyDescent="0.25">
      <c r="A111" s="29"/>
      <c r="B111" s="29"/>
      <c r="C111" s="30"/>
    </row>
    <row r="112" spans="1:3" x14ac:dyDescent="0.25">
      <c r="A112" s="29"/>
      <c r="B112" s="29"/>
      <c r="C112" s="30"/>
    </row>
    <row r="113" spans="1:3" x14ac:dyDescent="0.25">
      <c r="A113" s="29"/>
      <c r="B113" s="29"/>
      <c r="C113" s="30"/>
    </row>
    <row r="114" spans="1:3" x14ac:dyDescent="0.25">
      <c r="A114" s="29"/>
      <c r="B114" s="29"/>
      <c r="C114" s="30"/>
    </row>
    <row r="115" spans="1:3" x14ac:dyDescent="0.25">
      <c r="A115" s="29"/>
      <c r="B115" s="29"/>
      <c r="C115" s="30"/>
    </row>
    <row r="116" spans="1:3" x14ac:dyDescent="0.25">
      <c r="A116" s="29"/>
      <c r="B116" s="29"/>
      <c r="C116" s="30"/>
    </row>
    <row r="117" spans="1:3" x14ac:dyDescent="0.25">
      <c r="A117" s="29"/>
      <c r="B117" s="29"/>
      <c r="C117" s="30"/>
    </row>
    <row r="118" spans="1:3" x14ac:dyDescent="0.25">
      <c r="A118" s="29"/>
      <c r="B118" s="29"/>
      <c r="C118" s="30"/>
    </row>
    <row r="119" spans="1:3" x14ac:dyDescent="0.25">
      <c r="A119" s="29"/>
      <c r="B119" s="29"/>
      <c r="C119" s="30"/>
    </row>
    <row r="120" spans="1:3" x14ac:dyDescent="0.25">
      <c r="A120" s="29"/>
      <c r="B120" s="29"/>
      <c r="C120" s="30"/>
    </row>
    <row r="121" spans="1:3" x14ac:dyDescent="0.25">
      <c r="A121" s="29"/>
      <c r="B121" s="29"/>
      <c r="C121" s="30"/>
    </row>
    <row r="122" spans="1:3" x14ac:dyDescent="0.25">
      <c r="A122" s="29"/>
      <c r="B122" s="29"/>
      <c r="C122" s="30"/>
    </row>
    <row r="123" spans="1:3" x14ac:dyDescent="0.25">
      <c r="A123" s="29"/>
      <c r="B123" s="29"/>
      <c r="C123" s="30"/>
    </row>
    <row r="124" spans="1:3" x14ac:dyDescent="0.25">
      <c r="A124" s="29"/>
      <c r="B124" s="29"/>
      <c r="C124" s="30"/>
    </row>
    <row r="125" spans="1:3" x14ac:dyDescent="0.25">
      <c r="A125" s="29"/>
      <c r="B125" s="29"/>
      <c r="C125" s="30"/>
    </row>
    <row r="126" spans="1:3" x14ac:dyDescent="0.25">
      <c r="A126" s="29"/>
      <c r="B126" s="29"/>
      <c r="C126" s="30"/>
    </row>
    <row r="127" spans="1:3" x14ac:dyDescent="0.25">
      <c r="A127" s="29"/>
      <c r="B127" s="29"/>
      <c r="C127" s="30"/>
    </row>
    <row r="128" spans="1:3" x14ac:dyDescent="0.25">
      <c r="A128" s="29"/>
      <c r="B128" s="29"/>
      <c r="C128" s="30"/>
    </row>
    <row r="129" spans="1:3" x14ac:dyDescent="0.25">
      <c r="A129" s="29"/>
      <c r="B129" s="29"/>
      <c r="C129" s="30"/>
    </row>
    <row r="130" spans="1:3" x14ac:dyDescent="0.25">
      <c r="A130" s="29"/>
      <c r="B130" s="29"/>
      <c r="C130" s="30"/>
    </row>
    <row r="131" spans="1:3" x14ac:dyDescent="0.25">
      <c r="A131" s="29"/>
      <c r="B131" s="29"/>
      <c r="C131" s="30"/>
    </row>
    <row r="132" spans="1:3" x14ac:dyDescent="0.25">
      <c r="A132" s="29"/>
      <c r="B132" s="29"/>
      <c r="C132" s="30"/>
    </row>
    <row r="133" spans="1:3" x14ac:dyDescent="0.25">
      <c r="A133" s="29"/>
      <c r="B133" s="29"/>
      <c r="C133" s="30"/>
    </row>
    <row r="134" spans="1:3" x14ac:dyDescent="0.25">
      <c r="A134" s="29"/>
      <c r="B134" s="29"/>
      <c r="C134" s="30"/>
    </row>
    <row r="135" spans="1:3" x14ac:dyDescent="0.25">
      <c r="A135" s="29"/>
      <c r="B135" s="29"/>
      <c r="C135" s="30"/>
    </row>
    <row r="136" spans="1:3" x14ac:dyDescent="0.25">
      <c r="A136" s="29"/>
      <c r="B136" s="29"/>
      <c r="C136" s="30"/>
    </row>
    <row r="137" spans="1:3" x14ac:dyDescent="0.25">
      <c r="A137" s="29"/>
      <c r="B137" s="29"/>
      <c r="C137" s="30"/>
    </row>
    <row r="138" spans="1:3" x14ac:dyDescent="0.25">
      <c r="A138" s="29"/>
      <c r="B138" s="29"/>
      <c r="C138" s="30"/>
    </row>
    <row r="139" spans="1:3" x14ac:dyDescent="0.25">
      <c r="A139" s="29"/>
      <c r="B139" s="29"/>
      <c r="C139" s="30"/>
    </row>
    <row r="140" spans="1:3" x14ac:dyDescent="0.25">
      <c r="A140" s="29"/>
      <c r="B140" s="29"/>
      <c r="C140" s="30"/>
    </row>
    <row r="141" spans="1:3" x14ac:dyDescent="0.25">
      <c r="A141" s="29"/>
      <c r="B141" s="29"/>
      <c r="C141" s="30"/>
    </row>
    <row r="142" spans="1:3" x14ac:dyDescent="0.25">
      <c r="A142" s="29"/>
      <c r="B142" s="29"/>
      <c r="C142" s="30"/>
    </row>
    <row r="143" spans="1:3" x14ac:dyDescent="0.25">
      <c r="A143" s="29"/>
      <c r="B143" s="29"/>
      <c r="C143" s="30"/>
    </row>
    <row r="144" spans="1:3" x14ac:dyDescent="0.25">
      <c r="A144" s="29"/>
      <c r="B144" s="29"/>
      <c r="C144" s="30"/>
    </row>
    <row r="145" spans="1:3" x14ac:dyDescent="0.25">
      <c r="A145" s="29"/>
      <c r="B145" s="29"/>
      <c r="C145" s="30"/>
    </row>
    <row r="146" spans="1:3" x14ac:dyDescent="0.25">
      <c r="A146" s="29"/>
      <c r="B146" s="29"/>
      <c r="C146" s="30"/>
    </row>
    <row r="147" spans="1:3" x14ac:dyDescent="0.25">
      <c r="A147" s="29"/>
      <c r="B147" s="29"/>
      <c r="C147" s="30"/>
    </row>
    <row r="148" spans="1:3" x14ac:dyDescent="0.25">
      <c r="A148" s="29"/>
      <c r="B148" s="29"/>
      <c r="C148" s="30"/>
    </row>
    <row r="149" spans="1:3" x14ac:dyDescent="0.25">
      <c r="A149" s="29"/>
      <c r="B149" s="29"/>
      <c r="C149" s="30"/>
    </row>
    <row r="150" spans="1:3" x14ac:dyDescent="0.25">
      <c r="A150" s="29"/>
      <c r="B150" s="29"/>
      <c r="C150" s="30"/>
    </row>
    <row r="151" spans="1:3" x14ac:dyDescent="0.25">
      <c r="A151" s="29"/>
      <c r="B151" s="29"/>
      <c r="C151" s="30"/>
    </row>
    <row r="152" spans="1:3" x14ac:dyDescent="0.25">
      <c r="A152" s="29"/>
      <c r="B152" s="29"/>
      <c r="C152" s="30"/>
    </row>
    <row r="153" spans="1:3" x14ac:dyDescent="0.25">
      <c r="A153" s="29"/>
      <c r="B153" s="29"/>
      <c r="C153" s="30"/>
    </row>
    <row r="154" spans="1:3" x14ac:dyDescent="0.25">
      <c r="A154" s="29"/>
      <c r="B154" s="29"/>
      <c r="C154" s="30"/>
    </row>
    <row r="155" spans="1:3" x14ac:dyDescent="0.25">
      <c r="A155" s="29"/>
      <c r="B155" s="29"/>
      <c r="C155" s="30"/>
    </row>
    <row r="156" spans="1:3" x14ac:dyDescent="0.25">
      <c r="A156" s="29"/>
      <c r="B156" s="29"/>
      <c r="C156" s="30"/>
    </row>
    <row r="157" spans="1:3" x14ac:dyDescent="0.25">
      <c r="A157" s="29"/>
      <c r="B157" s="29"/>
      <c r="C157" s="30"/>
    </row>
    <row r="158" spans="1:3" x14ac:dyDescent="0.25">
      <c r="A158" s="29"/>
      <c r="B158" s="29"/>
      <c r="C158" s="30"/>
    </row>
    <row r="159" spans="1:3" x14ac:dyDescent="0.25">
      <c r="A159" s="29"/>
      <c r="B159" s="29"/>
      <c r="C159" s="30"/>
    </row>
    <row r="160" spans="1:3" x14ac:dyDescent="0.25">
      <c r="A160" s="29"/>
      <c r="B160" s="29"/>
      <c r="C160" s="30"/>
    </row>
    <row r="161" spans="1:3" x14ac:dyDescent="0.25">
      <c r="A161" s="29"/>
      <c r="B161" s="29"/>
      <c r="C161" s="30"/>
    </row>
    <row r="162" spans="1:3" x14ac:dyDescent="0.25">
      <c r="A162" s="29"/>
      <c r="B162" s="29"/>
      <c r="C162" s="30"/>
    </row>
    <row r="163" spans="1:3" x14ac:dyDescent="0.25">
      <c r="A163" s="29"/>
      <c r="B163" s="29"/>
      <c r="C163" s="30"/>
    </row>
    <row r="164" spans="1:3" x14ac:dyDescent="0.25">
      <c r="A164" s="29"/>
      <c r="B164" s="29"/>
      <c r="C164" s="30"/>
    </row>
    <row r="165" spans="1:3" x14ac:dyDescent="0.25">
      <c r="A165" s="29"/>
      <c r="B165" s="29"/>
      <c r="C165" s="30"/>
    </row>
    <row r="166" spans="1:3" x14ac:dyDescent="0.25">
      <c r="A166" s="29"/>
      <c r="B166" s="29"/>
      <c r="C166" s="30"/>
    </row>
    <row r="167" spans="1:3" x14ac:dyDescent="0.25">
      <c r="A167" s="29"/>
      <c r="B167" s="29"/>
      <c r="C167" s="30"/>
    </row>
    <row r="168" spans="1:3" x14ac:dyDescent="0.25">
      <c r="A168" s="29"/>
      <c r="B168" s="29"/>
      <c r="C168" s="30"/>
    </row>
    <row r="169" spans="1:3" x14ac:dyDescent="0.25">
      <c r="A169" s="29"/>
      <c r="B169" s="29"/>
      <c r="C169" s="30"/>
    </row>
    <row r="170" spans="1:3" x14ac:dyDescent="0.25">
      <c r="A170" s="29"/>
      <c r="B170" s="29"/>
      <c r="C170" s="30"/>
    </row>
    <row r="171" spans="1:3" x14ac:dyDescent="0.25">
      <c r="A171" s="29"/>
      <c r="B171" s="29"/>
      <c r="C171" s="30"/>
    </row>
    <row r="172" spans="1:3" x14ac:dyDescent="0.25">
      <c r="A172" s="29"/>
      <c r="B172" s="29"/>
      <c r="C172" s="30"/>
    </row>
    <row r="173" spans="1:3" x14ac:dyDescent="0.25">
      <c r="A173" s="29"/>
      <c r="B173" s="29"/>
      <c r="C173" s="30"/>
    </row>
    <row r="174" spans="1:3" x14ac:dyDescent="0.25">
      <c r="A174" s="29"/>
      <c r="B174" s="29"/>
      <c r="C174" s="30"/>
    </row>
    <row r="175" spans="1:3" x14ac:dyDescent="0.25">
      <c r="A175" s="29"/>
      <c r="B175" s="29"/>
      <c r="C175" s="30"/>
    </row>
    <row r="176" spans="1:3" x14ac:dyDescent="0.25">
      <c r="A176" s="29"/>
      <c r="B176" s="29"/>
      <c r="C176" s="30"/>
    </row>
    <row r="177" spans="1:3" x14ac:dyDescent="0.25">
      <c r="A177" s="29"/>
      <c r="B177" s="29"/>
      <c r="C177" s="30"/>
    </row>
    <row r="178" spans="1:3" x14ac:dyDescent="0.25">
      <c r="A178" s="29"/>
      <c r="B178" s="29"/>
      <c r="C178" s="30"/>
    </row>
    <row r="179" spans="1:3" x14ac:dyDescent="0.25">
      <c r="A179" s="29"/>
      <c r="B179" s="29"/>
      <c r="C179" s="30"/>
    </row>
    <row r="180" spans="1:3" x14ac:dyDescent="0.25">
      <c r="A180" s="29"/>
      <c r="B180" s="29"/>
      <c r="C180" s="30"/>
    </row>
    <row r="181" spans="1:3" x14ac:dyDescent="0.25">
      <c r="A181" s="29"/>
      <c r="B181" s="29"/>
      <c r="C181" s="30"/>
    </row>
    <row r="182" spans="1:3" x14ac:dyDescent="0.25">
      <c r="A182" s="29"/>
      <c r="B182" s="29"/>
      <c r="C182" s="30"/>
    </row>
    <row r="183" spans="1:3" x14ac:dyDescent="0.25">
      <c r="A183" s="29"/>
      <c r="B183" s="29"/>
      <c r="C183" s="30"/>
    </row>
    <row r="184" spans="1:3" x14ac:dyDescent="0.25">
      <c r="A184" s="29"/>
      <c r="B184" s="29"/>
      <c r="C184" s="30"/>
    </row>
    <row r="185" spans="1:3" x14ac:dyDescent="0.25">
      <c r="A185" s="29"/>
      <c r="B185" s="29"/>
      <c r="C185" s="30"/>
    </row>
    <row r="186" spans="1:3" x14ac:dyDescent="0.25">
      <c r="A186" s="29"/>
      <c r="B186" s="29"/>
      <c r="C186" s="30"/>
    </row>
    <row r="187" spans="1:3" x14ac:dyDescent="0.25">
      <c r="A187" s="29"/>
      <c r="B187" s="29"/>
      <c r="C187" s="30"/>
    </row>
    <row r="188" spans="1:3" x14ac:dyDescent="0.25">
      <c r="A188" s="29"/>
      <c r="B188" s="29"/>
      <c r="C188" s="30"/>
    </row>
    <row r="189" spans="1:3" x14ac:dyDescent="0.25">
      <c r="A189" s="29"/>
      <c r="B189" s="29"/>
      <c r="C189" s="30"/>
    </row>
    <row r="190" spans="1:3" x14ac:dyDescent="0.25">
      <c r="A190" s="29"/>
      <c r="B190" s="29"/>
      <c r="C190" s="30"/>
    </row>
    <row r="191" spans="1:3" x14ac:dyDescent="0.25">
      <c r="A191" s="29"/>
      <c r="B191" s="29"/>
      <c r="C191" s="30"/>
    </row>
    <row r="192" spans="1:3" x14ac:dyDescent="0.25">
      <c r="A192" s="29"/>
      <c r="B192" s="29"/>
      <c r="C192" s="30"/>
    </row>
    <row r="193" spans="1:3" x14ac:dyDescent="0.25">
      <c r="A193" s="29"/>
      <c r="B193" s="29"/>
      <c r="C193" s="30"/>
    </row>
    <row r="194" spans="1:3" x14ac:dyDescent="0.25">
      <c r="A194" s="29"/>
      <c r="B194" s="29"/>
      <c r="C194" s="30"/>
    </row>
    <row r="195" spans="1:3" x14ac:dyDescent="0.25">
      <c r="A195" s="29"/>
      <c r="B195" s="29"/>
      <c r="C195" s="30"/>
    </row>
    <row r="196" spans="1:3" x14ac:dyDescent="0.25">
      <c r="A196" s="29"/>
      <c r="B196" s="29"/>
      <c r="C196" s="30"/>
    </row>
    <row r="197" spans="1:3" x14ac:dyDescent="0.25">
      <c r="A197" s="29"/>
      <c r="B197" s="29"/>
      <c r="C197" s="30"/>
    </row>
    <row r="198" spans="1:3" x14ac:dyDescent="0.25">
      <c r="A198" s="29"/>
      <c r="B198" s="29"/>
      <c r="C198" s="30"/>
    </row>
    <row r="199" spans="1:3" x14ac:dyDescent="0.25">
      <c r="A199" s="29"/>
      <c r="B199" s="29"/>
      <c r="C199" s="30"/>
    </row>
    <row r="200" spans="1:3" x14ac:dyDescent="0.25">
      <c r="A200" s="29"/>
      <c r="B200" s="29"/>
      <c r="C200" s="30"/>
    </row>
    <row r="201" spans="1:3" x14ac:dyDescent="0.25">
      <c r="A201" s="29"/>
      <c r="B201" s="29"/>
      <c r="C201" s="30"/>
    </row>
    <row r="202" spans="1:3" x14ac:dyDescent="0.25">
      <c r="A202" s="29"/>
      <c r="B202" s="29"/>
      <c r="C202" s="30"/>
    </row>
    <row r="203" spans="1:3" x14ac:dyDescent="0.25">
      <c r="A203" s="29"/>
      <c r="B203" s="29"/>
      <c r="C203" s="30"/>
    </row>
    <row r="204" spans="1:3" x14ac:dyDescent="0.25">
      <c r="A204" s="29"/>
      <c r="B204" s="29"/>
      <c r="C204" s="30"/>
    </row>
    <row r="205" spans="1:3" x14ac:dyDescent="0.25">
      <c r="A205" s="29"/>
      <c r="B205" s="29"/>
      <c r="C205" s="30"/>
    </row>
    <row r="206" spans="1:3" x14ac:dyDescent="0.25">
      <c r="A206" s="29"/>
      <c r="B206" s="29"/>
      <c r="C206" s="30"/>
    </row>
    <row r="207" spans="1:3" x14ac:dyDescent="0.25">
      <c r="A207" s="29"/>
      <c r="B207" s="29"/>
      <c r="C207" s="30"/>
    </row>
    <row r="208" spans="1:3" x14ac:dyDescent="0.25">
      <c r="A208" s="29"/>
      <c r="B208" s="29"/>
      <c r="C208" s="30"/>
    </row>
    <row r="209" spans="1:3" x14ac:dyDescent="0.25">
      <c r="A209" s="29"/>
      <c r="B209" s="29"/>
      <c r="C209" s="30"/>
    </row>
    <row r="210" spans="1:3" x14ac:dyDescent="0.25">
      <c r="A210" s="29"/>
      <c r="B210" s="29"/>
      <c r="C210" s="30"/>
    </row>
    <row r="211" spans="1:3" x14ac:dyDescent="0.25">
      <c r="A211" s="29"/>
      <c r="B211" s="29"/>
      <c r="C211" s="30"/>
    </row>
    <row r="212" spans="1:3" x14ac:dyDescent="0.25">
      <c r="A212" s="29"/>
      <c r="B212" s="29"/>
      <c r="C212" s="30"/>
    </row>
    <row r="213" spans="1:3" x14ac:dyDescent="0.25">
      <c r="A213" s="29"/>
      <c r="B213" s="29"/>
      <c r="C213" s="30"/>
    </row>
    <row r="214" spans="1:3" x14ac:dyDescent="0.25">
      <c r="A214" s="29"/>
      <c r="B214" s="29"/>
      <c r="C214" s="30"/>
    </row>
    <row r="215" spans="1:3" x14ac:dyDescent="0.25">
      <c r="A215" s="29"/>
      <c r="B215" s="29"/>
      <c r="C215" s="30"/>
    </row>
    <row r="216" spans="1:3" x14ac:dyDescent="0.25">
      <c r="A216" s="29"/>
      <c r="B216" s="29"/>
      <c r="C216" s="30"/>
    </row>
    <row r="217" spans="1:3" x14ac:dyDescent="0.25">
      <c r="A217" s="29"/>
      <c r="B217" s="29"/>
      <c r="C217" s="30"/>
    </row>
    <row r="218" spans="1:3" x14ac:dyDescent="0.25">
      <c r="A218" s="29"/>
      <c r="B218" s="29"/>
      <c r="C218" s="30"/>
    </row>
    <row r="219" spans="1:3" x14ac:dyDescent="0.25">
      <c r="A219" s="29"/>
      <c r="B219" s="29"/>
      <c r="C219" s="30"/>
    </row>
    <row r="220" spans="1:3" x14ac:dyDescent="0.25">
      <c r="A220" s="29"/>
      <c r="B220" s="29"/>
      <c r="C220" s="30"/>
    </row>
    <row r="221" spans="1:3" x14ac:dyDescent="0.25">
      <c r="A221" s="29"/>
      <c r="B221" s="29"/>
      <c r="C221" s="30"/>
    </row>
    <row r="222" spans="1:3" x14ac:dyDescent="0.25">
      <c r="A222" s="29"/>
      <c r="B222" s="29"/>
      <c r="C222" s="30"/>
    </row>
    <row r="223" spans="1:3" x14ac:dyDescent="0.25">
      <c r="A223" s="29"/>
      <c r="B223" s="29"/>
      <c r="C223" s="30"/>
    </row>
    <row r="224" spans="1:3" x14ac:dyDescent="0.25">
      <c r="A224" s="29"/>
      <c r="B224" s="29"/>
      <c r="C224" s="30"/>
    </row>
    <row r="225" spans="1:3" x14ac:dyDescent="0.25">
      <c r="A225" s="29"/>
      <c r="B225" s="29"/>
      <c r="C225" s="30"/>
    </row>
    <row r="226" spans="1:3" x14ac:dyDescent="0.25">
      <c r="A226" s="29"/>
      <c r="B226" s="29"/>
      <c r="C226" s="30"/>
    </row>
    <row r="227" spans="1:3" x14ac:dyDescent="0.25">
      <c r="A227" s="29"/>
      <c r="B227" s="29"/>
      <c r="C227" s="30"/>
    </row>
    <row r="228" spans="1:3" x14ac:dyDescent="0.25">
      <c r="A228" s="29"/>
      <c r="B228" s="29"/>
      <c r="C228" s="30"/>
    </row>
    <row r="229" spans="1:3" x14ac:dyDescent="0.25">
      <c r="A229" s="29"/>
      <c r="B229" s="29"/>
      <c r="C229" s="30"/>
    </row>
    <row r="230" spans="1:3" x14ac:dyDescent="0.25">
      <c r="A230" s="29"/>
      <c r="B230" s="29"/>
      <c r="C230" s="30"/>
    </row>
    <row r="231" spans="1:3" x14ac:dyDescent="0.25">
      <c r="A231" s="29"/>
      <c r="B231" s="29"/>
      <c r="C231" s="30"/>
    </row>
    <row r="232" spans="1:3" x14ac:dyDescent="0.25">
      <c r="A232" s="29"/>
      <c r="B232" s="29"/>
      <c r="C232" s="30"/>
    </row>
    <row r="233" spans="1:3" x14ac:dyDescent="0.25">
      <c r="A233" s="29"/>
      <c r="B233" s="29"/>
      <c r="C233" s="30"/>
    </row>
    <row r="234" spans="1:3" x14ac:dyDescent="0.25">
      <c r="A234" s="29"/>
      <c r="B234" s="29"/>
      <c r="C234" s="30"/>
    </row>
    <row r="235" spans="1:3" x14ac:dyDescent="0.25">
      <c r="A235" s="29"/>
      <c r="B235" s="29"/>
      <c r="C235" s="30"/>
    </row>
    <row r="236" spans="1:3" x14ac:dyDescent="0.25">
      <c r="A236" s="29"/>
      <c r="B236" s="29"/>
      <c r="C236" s="30"/>
    </row>
    <row r="237" spans="1:3" x14ac:dyDescent="0.25">
      <c r="A237" s="29"/>
      <c r="B237" s="29"/>
      <c r="C237" s="30"/>
    </row>
    <row r="238" spans="1:3" x14ac:dyDescent="0.25">
      <c r="A238" s="29"/>
      <c r="B238" s="29"/>
      <c r="C238" s="30"/>
    </row>
    <row r="239" spans="1:3" x14ac:dyDescent="0.25">
      <c r="A239" s="29"/>
      <c r="B239" s="29"/>
      <c r="C239" s="30"/>
    </row>
    <row r="240" spans="1:3" x14ac:dyDescent="0.25">
      <c r="A240" s="29"/>
      <c r="B240" s="29"/>
      <c r="C240" s="30"/>
    </row>
    <row r="241" spans="1:3" x14ac:dyDescent="0.25">
      <c r="A241" s="29"/>
      <c r="B241" s="29"/>
      <c r="C241" s="30"/>
    </row>
    <row r="242" spans="1:3" x14ac:dyDescent="0.25">
      <c r="A242" s="29"/>
      <c r="B242" s="29"/>
      <c r="C242" s="30"/>
    </row>
    <row r="243" spans="1:3" x14ac:dyDescent="0.25">
      <c r="A243" s="29"/>
      <c r="B243" s="29"/>
      <c r="C243" s="30"/>
    </row>
    <row r="244" spans="1:3" x14ac:dyDescent="0.25">
      <c r="A244" s="29"/>
      <c r="B244" s="29"/>
      <c r="C244" s="30"/>
    </row>
    <row r="245" spans="1:3" x14ac:dyDescent="0.25">
      <c r="A245" s="29"/>
      <c r="B245" s="29"/>
      <c r="C245" s="30"/>
    </row>
    <row r="246" spans="1:3" x14ac:dyDescent="0.25">
      <c r="A246" s="29"/>
      <c r="B246" s="29"/>
      <c r="C246" s="30"/>
    </row>
    <row r="247" spans="1:3" x14ac:dyDescent="0.25">
      <c r="A247" s="29"/>
      <c r="B247" s="29"/>
      <c r="C247" s="30"/>
    </row>
    <row r="248" spans="1:3" x14ac:dyDescent="0.25">
      <c r="A248" s="29"/>
      <c r="B248" s="29"/>
      <c r="C248" s="30"/>
    </row>
    <row r="249" spans="1:3" x14ac:dyDescent="0.25">
      <c r="A249" s="29"/>
      <c r="B249" s="29"/>
      <c r="C249" s="30"/>
    </row>
    <row r="250" spans="1:3" x14ac:dyDescent="0.25">
      <c r="A250" s="29"/>
      <c r="B250" s="29"/>
      <c r="C250" s="30"/>
    </row>
    <row r="251" spans="1:3" x14ac:dyDescent="0.25">
      <c r="A251" s="29"/>
      <c r="B251" s="29"/>
      <c r="C251" s="30"/>
    </row>
    <row r="252" spans="1:3" x14ac:dyDescent="0.25">
      <c r="A252" s="29"/>
      <c r="B252" s="29"/>
      <c r="C252" s="30"/>
    </row>
    <row r="253" spans="1:3" x14ac:dyDescent="0.25">
      <c r="A253" s="29"/>
      <c r="B253" s="29"/>
      <c r="C253" s="30"/>
    </row>
    <row r="254" spans="1:3" x14ac:dyDescent="0.25">
      <c r="A254" s="29"/>
      <c r="B254" s="29"/>
      <c r="C254" s="30"/>
    </row>
    <row r="255" spans="1:3" x14ac:dyDescent="0.25">
      <c r="A255" s="29"/>
      <c r="B255" s="29"/>
      <c r="C255" s="30"/>
    </row>
    <row r="256" spans="1:3" x14ac:dyDescent="0.25">
      <c r="A256" s="29"/>
      <c r="B256" s="29"/>
      <c r="C256" s="30"/>
    </row>
    <row r="257" spans="1:3" x14ac:dyDescent="0.25">
      <c r="A257" s="29"/>
      <c r="B257" s="29"/>
      <c r="C257" s="30"/>
    </row>
    <row r="258" spans="1:3" x14ac:dyDescent="0.25">
      <c r="A258" s="29"/>
      <c r="B258" s="29"/>
      <c r="C258" s="30"/>
    </row>
    <row r="259" spans="1:3" x14ac:dyDescent="0.25">
      <c r="A259" s="29"/>
      <c r="B259" s="29"/>
      <c r="C259" s="30"/>
    </row>
    <row r="260" spans="1:3" x14ac:dyDescent="0.25">
      <c r="A260" s="29"/>
      <c r="B260" s="29"/>
      <c r="C260" s="30"/>
    </row>
    <row r="261" spans="1:3" x14ac:dyDescent="0.25">
      <c r="A261" s="29"/>
      <c r="B261" s="29"/>
      <c r="C261" s="30"/>
    </row>
    <row r="262" spans="1:3" x14ac:dyDescent="0.25">
      <c r="A262" s="29"/>
      <c r="B262" s="29"/>
      <c r="C262" s="30"/>
    </row>
    <row r="263" spans="1:3" x14ac:dyDescent="0.25">
      <c r="A263" s="29"/>
      <c r="B263" s="29"/>
      <c r="C263" s="30"/>
    </row>
    <row r="264" spans="1:3" x14ac:dyDescent="0.25">
      <c r="A264" s="29"/>
      <c r="B264" s="29"/>
      <c r="C264" s="30"/>
    </row>
    <row r="265" spans="1:3" x14ac:dyDescent="0.25">
      <c r="A265" s="29"/>
      <c r="B265" s="29"/>
      <c r="C265" s="30"/>
    </row>
    <row r="266" spans="1:3" x14ac:dyDescent="0.25">
      <c r="A266" s="29"/>
      <c r="B266" s="29"/>
      <c r="C266" s="30"/>
    </row>
    <row r="267" spans="1:3" x14ac:dyDescent="0.25">
      <c r="A267" s="29"/>
      <c r="B267" s="29"/>
      <c r="C267" s="30"/>
    </row>
    <row r="268" spans="1:3" x14ac:dyDescent="0.25">
      <c r="A268" s="29"/>
      <c r="B268" s="29"/>
      <c r="C268" s="30"/>
    </row>
    <row r="269" spans="1:3" x14ac:dyDescent="0.25">
      <c r="A269" s="29"/>
      <c r="B269" s="29"/>
      <c r="C269" s="30"/>
    </row>
    <row r="270" spans="1:3" x14ac:dyDescent="0.25">
      <c r="A270" s="29"/>
      <c r="B270" s="29"/>
      <c r="C270" s="30"/>
    </row>
    <row r="271" spans="1:3" x14ac:dyDescent="0.25">
      <c r="A271" s="29"/>
      <c r="B271" s="29"/>
      <c r="C271" s="30"/>
    </row>
    <row r="272" spans="1:3" x14ac:dyDescent="0.25">
      <c r="A272" s="29"/>
      <c r="B272" s="29"/>
      <c r="C272" s="30"/>
    </row>
    <row r="273" spans="1:3" x14ac:dyDescent="0.25">
      <c r="A273" s="29"/>
      <c r="B273" s="29"/>
      <c r="C273" s="30"/>
    </row>
    <row r="274" spans="1:3" x14ac:dyDescent="0.25">
      <c r="A274" s="29"/>
      <c r="B274" s="29"/>
      <c r="C274" s="30"/>
    </row>
    <row r="275" spans="1:3" x14ac:dyDescent="0.25">
      <c r="A275" s="29"/>
      <c r="B275" s="29"/>
      <c r="C275" s="30"/>
    </row>
    <row r="276" spans="1:3" x14ac:dyDescent="0.25">
      <c r="A276" s="29"/>
      <c r="B276" s="29"/>
      <c r="C276" s="30"/>
    </row>
    <row r="277" spans="1:3" x14ac:dyDescent="0.25">
      <c r="A277" s="29"/>
      <c r="B277" s="29"/>
      <c r="C277" s="30"/>
    </row>
    <row r="278" spans="1:3" x14ac:dyDescent="0.25">
      <c r="A278" s="29"/>
      <c r="B278" s="29"/>
      <c r="C278" s="30"/>
    </row>
    <row r="279" spans="1:3" x14ac:dyDescent="0.25">
      <c r="A279" s="29"/>
      <c r="B279" s="29"/>
      <c r="C279" s="30"/>
    </row>
    <row r="280" spans="1:3" x14ac:dyDescent="0.25">
      <c r="A280" s="29"/>
      <c r="B280" s="29"/>
      <c r="C280" s="30"/>
    </row>
    <row r="281" spans="1:3" x14ac:dyDescent="0.25">
      <c r="A281" s="29"/>
      <c r="B281" s="29"/>
      <c r="C281" s="30"/>
    </row>
    <row r="282" spans="1:3" x14ac:dyDescent="0.25">
      <c r="A282" s="29"/>
      <c r="B282" s="29"/>
      <c r="C282" s="30"/>
    </row>
    <row r="283" spans="1:3" x14ac:dyDescent="0.25">
      <c r="A283" s="29"/>
      <c r="B283" s="29"/>
      <c r="C283" s="30"/>
    </row>
    <row r="284" spans="1:3" x14ac:dyDescent="0.25">
      <c r="A284" s="29"/>
      <c r="B284" s="29"/>
      <c r="C284" s="30"/>
    </row>
    <row r="285" spans="1:3" x14ac:dyDescent="0.25">
      <c r="A285" s="29"/>
      <c r="B285" s="29"/>
      <c r="C285" s="30"/>
    </row>
    <row r="286" spans="1:3" x14ac:dyDescent="0.25">
      <c r="A286" s="29"/>
      <c r="B286" s="29"/>
      <c r="C286" s="30"/>
    </row>
    <row r="287" spans="1:3" x14ac:dyDescent="0.25">
      <c r="A287" s="29"/>
      <c r="B287" s="29"/>
      <c r="C287" s="30"/>
    </row>
    <row r="288" spans="1:3" x14ac:dyDescent="0.25">
      <c r="A288" s="29"/>
      <c r="B288" s="29"/>
      <c r="C288" s="30"/>
    </row>
    <row r="289" spans="1:3" x14ac:dyDescent="0.25">
      <c r="A289" s="29"/>
      <c r="B289" s="29"/>
      <c r="C289" s="30"/>
    </row>
    <row r="290" spans="1:3" x14ac:dyDescent="0.25">
      <c r="A290" s="29"/>
      <c r="B290" s="29"/>
      <c r="C290" s="30"/>
    </row>
    <row r="291" spans="1:3" x14ac:dyDescent="0.25">
      <c r="A291" s="29"/>
      <c r="B291" s="29"/>
      <c r="C291" s="30"/>
    </row>
    <row r="292" spans="1:3" x14ac:dyDescent="0.25">
      <c r="A292" s="29"/>
      <c r="B292" s="29"/>
      <c r="C292" s="30"/>
    </row>
    <row r="293" spans="1:3" x14ac:dyDescent="0.25">
      <c r="A293" s="29"/>
      <c r="B293" s="29"/>
      <c r="C293" s="30"/>
    </row>
    <row r="294" spans="1:3" x14ac:dyDescent="0.25">
      <c r="A294" s="29"/>
      <c r="B294" s="29"/>
      <c r="C294" s="30"/>
    </row>
    <row r="295" spans="1:3" x14ac:dyDescent="0.25">
      <c r="A295" s="29"/>
      <c r="B295" s="29"/>
      <c r="C295" s="30"/>
    </row>
    <row r="296" spans="1:3" x14ac:dyDescent="0.25">
      <c r="A296" s="29"/>
      <c r="B296" s="29"/>
      <c r="C296" s="30"/>
    </row>
    <row r="297" spans="1:3" x14ac:dyDescent="0.25">
      <c r="A297" s="29"/>
      <c r="B297" s="29"/>
      <c r="C297" s="30"/>
    </row>
    <row r="298" spans="1:3" x14ac:dyDescent="0.25">
      <c r="A298" s="29"/>
      <c r="B298" s="29"/>
      <c r="C298" s="30"/>
    </row>
    <row r="299" spans="1:3" x14ac:dyDescent="0.25">
      <c r="A299" s="29"/>
      <c r="B299" s="29"/>
      <c r="C299" s="30"/>
    </row>
    <row r="300" spans="1:3" x14ac:dyDescent="0.25">
      <c r="A300" s="29"/>
      <c r="B300" s="29"/>
      <c r="C300" s="30"/>
    </row>
    <row r="301" spans="1:3" x14ac:dyDescent="0.25">
      <c r="A301" s="29"/>
      <c r="B301" s="29"/>
      <c r="C301" s="30"/>
    </row>
    <row r="302" spans="1:3" x14ac:dyDescent="0.25">
      <c r="A302" s="29"/>
      <c r="B302" s="29"/>
      <c r="C302" s="30"/>
    </row>
    <row r="303" spans="1:3" x14ac:dyDescent="0.25">
      <c r="A303" s="29"/>
      <c r="B303" s="29"/>
      <c r="C303" s="30"/>
    </row>
    <row r="304" spans="1:3" x14ac:dyDescent="0.25">
      <c r="A304" s="29"/>
      <c r="B304" s="29"/>
      <c r="C304" s="30"/>
    </row>
    <row r="305" spans="1:3" x14ac:dyDescent="0.25">
      <c r="A305" s="29"/>
      <c r="B305" s="29"/>
      <c r="C305" s="30"/>
    </row>
    <row r="306" spans="1:3" x14ac:dyDescent="0.25">
      <c r="A306" s="29"/>
      <c r="B306" s="29"/>
      <c r="C306" s="30"/>
    </row>
    <row r="307" spans="1:3" x14ac:dyDescent="0.25">
      <c r="A307" s="29"/>
      <c r="B307" s="29"/>
      <c r="C307" s="30"/>
    </row>
    <row r="308" spans="1:3" x14ac:dyDescent="0.25">
      <c r="A308" s="29"/>
      <c r="B308" s="29"/>
      <c r="C308" s="30"/>
    </row>
    <row r="309" spans="1:3" x14ac:dyDescent="0.25">
      <c r="A309" s="29"/>
      <c r="B309" s="29"/>
      <c r="C309" s="30"/>
    </row>
    <row r="310" spans="1:3" x14ac:dyDescent="0.25">
      <c r="A310" s="29"/>
      <c r="B310" s="29"/>
      <c r="C310" s="30"/>
    </row>
    <row r="311" spans="1:3" x14ac:dyDescent="0.25">
      <c r="A311" s="29"/>
      <c r="B311" s="29"/>
      <c r="C311" s="30"/>
    </row>
    <row r="312" spans="1:3" x14ac:dyDescent="0.25">
      <c r="A312" s="29"/>
      <c r="B312" s="29"/>
      <c r="C312" s="30"/>
    </row>
    <row r="313" spans="1:3" x14ac:dyDescent="0.25">
      <c r="A313" s="29"/>
      <c r="B313" s="29"/>
      <c r="C313" s="30"/>
    </row>
    <row r="314" spans="1:3" x14ac:dyDescent="0.25">
      <c r="A314" s="29"/>
      <c r="B314" s="29"/>
      <c r="C314" s="30"/>
    </row>
    <row r="315" spans="1:3" x14ac:dyDescent="0.25">
      <c r="A315" s="29"/>
      <c r="B315" s="29"/>
      <c r="C315" s="30"/>
    </row>
    <row r="316" spans="1:3" x14ac:dyDescent="0.25">
      <c r="A316" s="29"/>
      <c r="B316" s="29"/>
      <c r="C316" s="30"/>
    </row>
    <row r="317" spans="1:3" x14ac:dyDescent="0.25">
      <c r="A317" s="29"/>
      <c r="B317" s="29"/>
      <c r="C317" s="30"/>
    </row>
    <row r="318" spans="1:3" x14ac:dyDescent="0.25">
      <c r="A318" s="29"/>
      <c r="B318" s="29"/>
      <c r="C318" s="30"/>
    </row>
    <row r="319" spans="1:3" x14ac:dyDescent="0.25">
      <c r="A319" s="29"/>
      <c r="B319" s="29"/>
      <c r="C319" s="30"/>
    </row>
    <row r="320" spans="1:3" x14ac:dyDescent="0.25">
      <c r="A320" s="29"/>
      <c r="B320" s="29"/>
      <c r="C320" s="30"/>
    </row>
    <row r="321" spans="1:3" x14ac:dyDescent="0.25">
      <c r="A321" s="29"/>
      <c r="B321" s="29"/>
      <c r="C321" s="30"/>
    </row>
    <row r="322" spans="1:3" x14ac:dyDescent="0.25">
      <c r="A322" s="29"/>
      <c r="B322" s="29"/>
      <c r="C322" s="30"/>
    </row>
    <row r="323" spans="1:3" x14ac:dyDescent="0.25">
      <c r="A323" s="29"/>
      <c r="B323" s="29"/>
      <c r="C323" s="30"/>
    </row>
    <row r="324" spans="1:3" x14ac:dyDescent="0.25">
      <c r="A324" s="29"/>
      <c r="B324" s="29"/>
      <c r="C324" s="30"/>
    </row>
    <row r="325" spans="1:3" x14ac:dyDescent="0.25">
      <c r="A325" s="29"/>
      <c r="B325" s="29"/>
      <c r="C325" s="30"/>
    </row>
    <row r="326" spans="1:3" x14ac:dyDescent="0.25">
      <c r="A326" s="29"/>
      <c r="B326" s="29"/>
      <c r="C326" s="30"/>
    </row>
    <row r="327" spans="1:3" x14ac:dyDescent="0.25">
      <c r="A327" s="29"/>
      <c r="B327" s="29"/>
      <c r="C327" s="30"/>
    </row>
    <row r="328" spans="1:3" x14ac:dyDescent="0.25">
      <c r="A328" s="29"/>
      <c r="B328" s="29"/>
      <c r="C328" s="30"/>
    </row>
    <row r="329" spans="1:3" x14ac:dyDescent="0.25">
      <c r="A329" s="29"/>
      <c r="B329" s="29"/>
      <c r="C329" s="30"/>
    </row>
    <row r="330" spans="1:3" x14ac:dyDescent="0.25">
      <c r="A330" s="29"/>
      <c r="B330" s="29"/>
      <c r="C330" s="30"/>
    </row>
    <row r="331" spans="1:3" x14ac:dyDescent="0.25">
      <c r="A331" s="29"/>
      <c r="B331" s="29"/>
      <c r="C331" s="30"/>
    </row>
    <row r="332" spans="1:3" x14ac:dyDescent="0.25">
      <c r="A332" s="29"/>
      <c r="B332" s="29"/>
      <c r="C332" s="30"/>
    </row>
    <row r="333" spans="1:3" x14ac:dyDescent="0.25">
      <c r="A333" s="29"/>
      <c r="B333" s="29"/>
      <c r="C333" s="30"/>
    </row>
    <row r="334" spans="1:3" x14ac:dyDescent="0.25">
      <c r="A334" s="29"/>
      <c r="B334" s="29"/>
      <c r="C334" s="30"/>
    </row>
    <row r="335" spans="1:3" x14ac:dyDescent="0.25">
      <c r="A335" s="29"/>
      <c r="B335" s="29"/>
      <c r="C335" s="30"/>
    </row>
    <row r="336" spans="1:3" x14ac:dyDescent="0.25">
      <c r="A336" s="29"/>
      <c r="B336" s="29"/>
      <c r="C336" s="30"/>
    </row>
    <row r="337" spans="1:3" x14ac:dyDescent="0.25">
      <c r="A337" s="29"/>
      <c r="B337" s="29"/>
      <c r="C337" s="30"/>
    </row>
    <row r="338" spans="1:3" x14ac:dyDescent="0.25">
      <c r="A338" s="29"/>
      <c r="B338" s="29"/>
      <c r="C338" s="30"/>
    </row>
    <row r="339" spans="1:3" x14ac:dyDescent="0.25">
      <c r="A339" s="29"/>
      <c r="B339" s="29"/>
      <c r="C339" s="30"/>
    </row>
    <row r="340" spans="1:3" x14ac:dyDescent="0.25">
      <c r="A340" s="29"/>
      <c r="B340" s="29"/>
      <c r="C340" s="30"/>
    </row>
    <row r="341" spans="1:3" x14ac:dyDescent="0.25">
      <c r="A341" s="29"/>
      <c r="B341" s="29"/>
      <c r="C341" s="30"/>
    </row>
    <row r="342" spans="1:3" x14ac:dyDescent="0.25">
      <c r="A342" s="29"/>
      <c r="B342" s="29"/>
      <c r="C342" s="30"/>
    </row>
    <row r="343" spans="1:3" x14ac:dyDescent="0.25">
      <c r="A343" s="29"/>
      <c r="B343" s="29"/>
      <c r="C343" s="30"/>
    </row>
    <row r="344" spans="1:3" x14ac:dyDescent="0.25">
      <c r="A344" s="29"/>
      <c r="B344" s="29"/>
      <c r="C344" s="30"/>
    </row>
    <row r="345" spans="1:3" x14ac:dyDescent="0.25">
      <c r="A345" s="29"/>
      <c r="B345" s="29"/>
      <c r="C345" s="30"/>
    </row>
    <row r="346" spans="1:3" x14ac:dyDescent="0.25">
      <c r="A346" s="29"/>
      <c r="B346" s="29"/>
      <c r="C346" s="30"/>
    </row>
    <row r="347" spans="1:3" x14ac:dyDescent="0.25">
      <c r="A347" s="29"/>
      <c r="B347" s="29"/>
      <c r="C347" s="30"/>
    </row>
    <row r="348" spans="1:3" x14ac:dyDescent="0.25">
      <c r="A348" s="29"/>
      <c r="B348" s="29"/>
      <c r="C348" s="30"/>
    </row>
    <row r="349" spans="1:3" x14ac:dyDescent="0.25">
      <c r="A349" s="29"/>
      <c r="B349" s="29"/>
      <c r="C349" s="30"/>
    </row>
    <row r="350" spans="1:3" x14ac:dyDescent="0.25">
      <c r="A350" s="29"/>
      <c r="B350" s="29"/>
      <c r="C350" s="30"/>
    </row>
    <row r="351" spans="1:3" x14ac:dyDescent="0.25">
      <c r="A351" s="29"/>
      <c r="B351" s="29"/>
      <c r="C351" s="30"/>
    </row>
    <row r="352" spans="1:3" x14ac:dyDescent="0.25">
      <c r="A352" s="29"/>
      <c r="B352" s="29"/>
      <c r="C352" s="30"/>
    </row>
    <row r="353" spans="1:3" x14ac:dyDescent="0.25">
      <c r="A353" s="29"/>
      <c r="B353" s="29"/>
      <c r="C353" s="30"/>
    </row>
    <row r="354" spans="1:3" x14ac:dyDescent="0.25">
      <c r="A354" s="29"/>
      <c r="B354" s="29"/>
      <c r="C354" s="30"/>
    </row>
    <row r="355" spans="1:3" x14ac:dyDescent="0.25">
      <c r="A355" s="29"/>
      <c r="B355" s="29"/>
      <c r="C355" s="30"/>
    </row>
    <row r="356" spans="1:3" x14ac:dyDescent="0.25">
      <c r="A356" s="29"/>
      <c r="B356" s="29"/>
      <c r="C356" s="30"/>
    </row>
    <row r="357" spans="1:3" x14ac:dyDescent="0.25">
      <c r="A357" s="29"/>
      <c r="B357" s="29"/>
      <c r="C357" s="30"/>
    </row>
    <row r="358" spans="1:3" x14ac:dyDescent="0.25">
      <c r="A358" s="29"/>
      <c r="B358" s="29"/>
      <c r="C358" s="30"/>
    </row>
    <row r="359" spans="1:3" x14ac:dyDescent="0.25">
      <c r="A359" s="29"/>
      <c r="B359" s="29"/>
      <c r="C359" s="30"/>
    </row>
    <row r="360" spans="1:3" x14ac:dyDescent="0.25">
      <c r="A360" s="29"/>
      <c r="B360" s="29"/>
      <c r="C360" s="30"/>
    </row>
    <row r="361" spans="1:3" x14ac:dyDescent="0.25">
      <c r="A361" s="29"/>
      <c r="B361" s="29"/>
      <c r="C361" s="30"/>
    </row>
    <row r="362" spans="1:3" x14ac:dyDescent="0.25">
      <c r="A362" s="29"/>
      <c r="B362" s="29"/>
      <c r="C362" s="30"/>
    </row>
    <row r="363" spans="1:3" x14ac:dyDescent="0.25">
      <c r="A363" s="29"/>
      <c r="B363" s="29"/>
      <c r="C363" s="30"/>
    </row>
    <row r="364" spans="1:3" x14ac:dyDescent="0.25">
      <c r="A364" s="29"/>
      <c r="B364" s="29"/>
      <c r="C364" s="30"/>
    </row>
    <row r="365" spans="1:3" x14ac:dyDescent="0.25">
      <c r="A365" s="29"/>
      <c r="B365" s="29"/>
      <c r="C365" s="30"/>
    </row>
    <row r="366" spans="1:3" x14ac:dyDescent="0.25">
      <c r="A366" s="29"/>
      <c r="B366" s="29"/>
      <c r="C366" s="30"/>
    </row>
    <row r="367" spans="1:3" x14ac:dyDescent="0.25">
      <c r="A367" s="29"/>
      <c r="B367" s="29"/>
      <c r="C367" s="30"/>
    </row>
    <row r="368" spans="1:3" x14ac:dyDescent="0.25">
      <c r="A368" s="29"/>
      <c r="B368" s="29"/>
      <c r="C368" s="30"/>
    </row>
    <row r="369" spans="1:3" x14ac:dyDescent="0.25">
      <c r="A369" s="29"/>
      <c r="B369" s="29"/>
      <c r="C369" s="30"/>
    </row>
    <row r="370" spans="1:3" x14ac:dyDescent="0.25">
      <c r="A370" s="29"/>
      <c r="B370" s="29"/>
      <c r="C370" s="30"/>
    </row>
    <row r="371" spans="1:3" x14ac:dyDescent="0.25">
      <c r="A371" s="29"/>
      <c r="B371" s="29"/>
      <c r="C371" s="30"/>
    </row>
    <row r="372" spans="1:3" x14ac:dyDescent="0.25">
      <c r="A372" s="29"/>
      <c r="B372" s="29"/>
      <c r="C372" s="30"/>
    </row>
    <row r="373" spans="1:3" x14ac:dyDescent="0.25">
      <c r="A373" s="29"/>
      <c r="B373" s="29"/>
      <c r="C373" s="30"/>
    </row>
    <row r="374" spans="1:3" x14ac:dyDescent="0.25">
      <c r="A374" s="29"/>
      <c r="B374" s="29"/>
      <c r="C374" s="30"/>
    </row>
    <row r="375" spans="1:3" x14ac:dyDescent="0.25">
      <c r="A375" s="29"/>
      <c r="B375" s="29"/>
      <c r="C375" s="30"/>
    </row>
    <row r="376" spans="1:3" x14ac:dyDescent="0.25">
      <c r="A376" s="29"/>
      <c r="B376" s="29"/>
      <c r="C376" s="30"/>
    </row>
    <row r="377" spans="1:3" x14ac:dyDescent="0.25">
      <c r="A377" s="29"/>
      <c r="B377" s="29"/>
      <c r="C377" s="30"/>
    </row>
    <row r="378" spans="1:3" x14ac:dyDescent="0.25">
      <c r="A378" s="29"/>
      <c r="B378" s="29"/>
      <c r="C378" s="30"/>
    </row>
    <row r="379" spans="1:3" x14ac:dyDescent="0.25">
      <c r="A379" s="29"/>
      <c r="B379" s="29"/>
      <c r="C379" s="30"/>
    </row>
    <row r="380" spans="1:3" x14ac:dyDescent="0.25">
      <c r="A380" s="29"/>
      <c r="B380" s="29"/>
      <c r="C380" s="30"/>
    </row>
    <row r="381" spans="1:3" x14ac:dyDescent="0.25">
      <c r="A381" s="29"/>
      <c r="B381" s="29"/>
      <c r="C381" s="30"/>
    </row>
    <row r="382" spans="1:3" x14ac:dyDescent="0.25">
      <c r="A382" s="29"/>
      <c r="B382" s="29"/>
      <c r="C382" s="30"/>
    </row>
    <row r="383" spans="1:3" x14ac:dyDescent="0.25">
      <c r="A383" s="29"/>
      <c r="B383" s="29"/>
      <c r="C383" s="30"/>
    </row>
    <row r="384" spans="1:3" x14ac:dyDescent="0.25">
      <c r="A384" s="29"/>
      <c r="B384" s="29"/>
      <c r="C384" s="30"/>
    </row>
    <row r="385" spans="1:3" x14ac:dyDescent="0.25">
      <c r="A385" s="29"/>
      <c r="B385" s="29"/>
      <c r="C385" s="30"/>
    </row>
    <row r="386" spans="1:3" x14ac:dyDescent="0.25">
      <c r="A386" s="29"/>
      <c r="B386" s="29"/>
      <c r="C386" s="30"/>
    </row>
    <row r="387" spans="1:3" x14ac:dyDescent="0.25">
      <c r="A387" s="29"/>
      <c r="B387" s="29"/>
      <c r="C387" s="30"/>
    </row>
    <row r="388" spans="1:3" x14ac:dyDescent="0.25">
      <c r="A388" s="29"/>
      <c r="B388" s="29"/>
      <c r="C388" s="30"/>
    </row>
    <row r="389" spans="1:3" x14ac:dyDescent="0.25">
      <c r="A389" s="29"/>
      <c r="B389" s="29"/>
      <c r="C389" s="30"/>
    </row>
    <row r="390" spans="1:3" x14ac:dyDescent="0.25">
      <c r="A390" s="29"/>
      <c r="B390" s="29"/>
      <c r="C390" s="30"/>
    </row>
    <row r="391" spans="1:3" x14ac:dyDescent="0.25">
      <c r="A391" s="29"/>
      <c r="B391" s="29"/>
      <c r="C391" s="30"/>
    </row>
    <row r="392" spans="1:3" x14ac:dyDescent="0.25">
      <c r="A392" s="29"/>
      <c r="B392" s="29"/>
      <c r="C392" s="30"/>
    </row>
    <row r="393" spans="1:3" x14ac:dyDescent="0.25">
      <c r="A393" s="29"/>
      <c r="B393" s="29"/>
      <c r="C393" s="30"/>
    </row>
    <row r="394" spans="1:3" x14ac:dyDescent="0.25">
      <c r="A394" s="29"/>
      <c r="B394" s="29"/>
      <c r="C394" s="30"/>
    </row>
    <row r="395" spans="1:3" x14ac:dyDescent="0.25">
      <c r="A395" s="29"/>
      <c r="B395" s="29"/>
      <c r="C395" s="30"/>
    </row>
    <row r="396" spans="1:3" x14ac:dyDescent="0.25">
      <c r="A396" s="29"/>
      <c r="B396" s="29"/>
      <c r="C396" s="30"/>
    </row>
    <row r="397" spans="1:3" x14ac:dyDescent="0.25">
      <c r="A397" s="29"/>
      <c r="B397" s="29"/>
      <c r="C397" s="30"/>
    </row>
    <row r="398" spans="1:3" x14ac:dyDescent="0.25">
      <c r="A398" s="29"/>
      <c r="B398" s="29"/>
      <c r="C398" s="30"/>
    </row>
    <row r="399" spans="1:3" x14ac:dyDescent="0.25">
      <c r="A399" s="29"/>
      <c r="B399" s="29"/>
      <c r="C399" s="30"/>
    </row>
    <row r="400" spans="1:3" x14ac:dyDescent="0.25">
      <c r="A400" s="29"/>
      <c r="B400" s="29"/>
      <c r="C400" s="30"/>
    </row>
    <row r="401" spans="1:3" x14ac:dyDescent="0.25">
      <c r="A401" s="29"/>
      <c r="B401" s="29"/>
      <c r="C401" s="30"/>
    </row>
    <row r="402" spans="1:3" x14ac:dyDescent="0.25">
      <c r="A402" s="29"/>
      <c r="B402" s="29"/>
      <c r="C402" s="30"/>
    </row>
    <row r="403" spans="1:3" x14ac:dyDescent="0.25">
      <c r="A403" s="29"/>
      <c r="B403" s="29"/>
      <c r="C403" s="30"/>
    </row>
    <row r="404" spans="1:3" x14ac:dyDescent="0.25">
      <c r="A404" s="29"/>
      <c r="B404" s="29"/>
      <c r="C404" s="30"/>
    </row>
    <row r="405" spans="1:3" x14ac:dyDescent="0.25">
      <c r="A405" s="29"/>
      <c r="B405" s="29"/>
      <c r="C405" s="30"/>
    </row>
    <row r="406" spans="1:3" x14ac:dyDescent="0.25">
      <c r="A406" s="29"/>
      <c r="B406" s="29"/>
      <c r="C406" s="30"/>
    </row>
    <row r="407" spans="1:3" x14ac:dyDescent="0.25">
      <c r="A407" s="29"/>
      <c r="B407" s="29"/>
      <c r="C407" s="30"/>
    </row>
    <row r="408" spans="1:3" x14ac:dyDescent="0.25">
      <c r="A408" s="29"/>
      <c r="B408" s="29"/>
      <c r="C408" s="30"/>
    </row>
    <row r="409" spans="1:3" x14ac:dyDescent="0.25">
      <c r="A409" s="29"/>
      <c r="B409" s="29"/>
      <c r="C409" s="30"/>
    </row>
    <row r="410" spans="1:3" x14ac:dyDescent="0.25">
      <c r="A410" s="29"/>
      <c r="B410" s="29"/>
      <c r="C410" s="30"/>
    </row>
    <row r="411" spans="1:3" x14ac:dyDescent="0.25">
      <c r="A411" s="29"/>
      <c r="B411" s="29"/>
      <c r="C411" s="30"/>
    </row>
    <row r="412" spans="1:3" x14ac:dyDescent="0.25">
      <c r="A412" s="29"/>
      <c r="B412" s="29"/>
      <c r="C412" s="30"/>
    </row>
    <row r="413" spans="1:3" x14ac:dyDescent="0.25">
      <c r="A413" s="29"/>
      <c r="B413" s="29"/>
      <c r="C413" s="30"/>
    </row>
    <row r="414" spans="1:3" x14ac:dyDescent="0.25">
      <c r="A414" s="29"/>
      <c r="B414" s="29"/>
      <c r="C414" s="30"/>
    </row>
    <row r="415" spans="1:3" x14ac:dyDescent="0.25">
      <c r="A415" s="29"/>
      <c r="B415" s="29"/>
      <c r="C415" s="30"/>
    </row>
    <row r="416" spans="1:3" x14ac:dyDescent="0.25">
      <c r="A416" s="29"/>
      <c r="B416" s="29"/>
      <c r="C416" s="30"/>
    </row>
    <row r="417" spans="1:3" x14ac:dyDescent="0.25">
      <c r="A417" s="29"/>
      <c r="B417" s="29"/>
      <c r="C417" s="30"/>
    </row>
    <row r="418" spans="1:3" x14ac:dyDescent="0.25">
      <c r="A418" s="29"/>
      <c r="B418" s="29"/>
      <c r="C418" s="30"/>
    </row>
    <row r="419" spans="1:3" x14ac:dyDescent="0.25">
      <c r="A419" s="29"/>
      <c r="B419" s="29"/>
      <c r="C419" s="30"/>
    </row>
    <row r="420" spans="1:3" x14ac:dyDescent="0.25">
      <c r="A420" s="29"/>
      <c r="B420" s="29"/>
      <c r="C420" s="30"/>
    </row>
    <row r="421" spans="1:3" x14ac:dyDescent="0.25">
      <c r="A421" s="29"/>
      <c r="B421" s="29"/>
      <c r="C421" s="30"/>
    </row>
    <row r="422" spans="1:3" x14ac:dyDescent="0.25">
      <c r="A422" s="29"/>
      <c r="B422" s="29"/>
      <c r="C422" s="30"/>
    </row>
    <row r="423" spans="1:3" x14ac:dyDescent="0.25">
      <c r="A423" s="29"/>
      <c r="B423" s="29"/>
      <c r="C423" s="30"/>
    </row>
    <row r="424" spans="1:3" x14ac:dyDescent="0.25">
      <c r="A424" s="29"/>
      <c r="B424" s="29"/>
      <c r="C424" s="30"/>
    </row>
    <row r="425" spans="1:3" x14ac:dyDescent="0.25">
      <c r="A425" s="29"/>
      <c r="B425" s="29"/>
      <c r="C425" s="30"/>
    </row>
    <row r="426" spans="1:3" x14ac:dyDescent="0.25">
      <c r="A426" s="29"/>
      <c r="B426" s="29"/>
      <c r="C426" s="30"/>
    </row>
    <row r="427" spans="1:3" x14ac:dyDescent="0.25">
      <c r="A427" s="29"/>
      <c r="B427" s="29"/>
      <c r="C427" s="30"/>
    </row>
    <row r="428" spans="1:3" x14ac:dyDescent="0.25">
      <c r="A428" s="29"/>
      <c r="B428" s="29"/>
      <c r="C428" s="30"/>
    </row>
    <row r="429" spans="1:3" x14ac:dyDescent="0.25">
      <c r="A429" s="29"/>
      <c r="B429" s="29"/>
      <c r="C429" s="30"/>
    </row>
    <row r="430" spans="1:3" x14ac:dyDescent="0.25">
      <c r="A430" s="29"/>
      <c r="B430" s="29"/>
      <c r="C430" s="30"/>
    </row>
    <row r="431" spans="1:3" x14ac:dyDescent="0.25">
      <c r="A431" s="29"/>
      <c r="B431" s="29"/>
      <c r="C431" s="30"/>
    </row>
    <row r="432" spans="1:3" x14ac:dyDescent="0.25">
      <c r="A432" s="29"/>
      <c r="B432" s="29"/>
      <c r="C432" s="30"/>
    </row>
    <row r="433" spans="1:3" x14ac:dyDescent="0.25">
      <c r="A433" s="29"/>
      <c r="B433" s="29"/>
      <c r="C433" s="30"/>
    </row>
    <row r="434" spans="1:3" x14ac:dyDescent="0.25">
      <c r="A434" s="29"/>
      <c r="B434" s="29"/>
      <c r="C434" s="30"/>
    </row>
    <row r="435" spans="1:3" x14ac:dyDescent="0.25">
      <c r="A435" s="29"/>
      <c r="B435" s="29"/>
      <c r="C435" s="30"/>
    </row>
    <row r="436" spans="1:3" x14ac:dyDescent="0.25">
      <c r="A436" s="29"/>
      <c r="B436" s="29"/>
      <c r="C436" s="30"/>
    </row>
    <row r="437" spans="1:3" x14ac:dyDescent="0.25">
      <c r="A437" s="29"/>
      <c r="B437" s="29"/>
      <c r="C437" s="30"/>
    </row>
    <row r="438" spans="1:3" x14ac:dyDescent="0.25">
      <c r="A438" s="29"/>
      <c r="B438" s="29"/>
      <c r="C438" s="30"/>
    </row>
    <row r="439" spans="1:3" x14ac:dyDescent="0.25">
      <c r="A439" s="29"/>
      <c r="B439" s="29"/>
      <c r="C439" s="30"/>
    </row>
    <row r="440" spans="1:3" x14ac:dyDescent="0.25">
      <c r="A440" s="29"/>
      <c r="B440" s="29"/>
      <c r="C440" s="30"/>
    </row>
    <row r="441" spans="1:3" x14ac:dyDescent="0.25">
      <c r="A441" s="29"/>
      <c r="B441" s="29"/>
      <c r="C441" s="30"/>
    </row>
    <row r="442" spans="1:3" x14ac:dyDescent="0.25">
      <c r="A442" s="29"/>
      <c r="B442" s="29"/>
      <c r="C442" s="30"/>
    </row>
    <row r="443" spans="1:3" x14ac:dyDescent="0.25">
      <c r="A443" s="29"/>
      <c r="B443" s="29"/>
      <c r="C443" s="30"/>
    </row>
    <row r="444" spans="1:3" x14ac:dyDescent="0.25">
      <c r="A444" s="29"/>
      <c r="B444" s="29"/>
      <c r="C444" s="30"/>
    </row>
    <row r="445" spans="1:3" x14ac:dyDescent="0.25">
      <c r="A445" s="29"/>
      <c r="B445" s="29"/>
      <c r="C445" s="30"/>
    </row>
    <row r="446" spans="1:3" x14ac:dyDescent="0.25">
      <c r="A446" s="29"/>
      <c r="B446" s="29"/>
      <c r="C446" s="30"/>
    </row>
    <row r="447" spans="1:3" x14ac:dyDescent="0.25">
      <c r="A447" s="29"/>
      <c r="B447" s="29"/>
      <c r="C447" s="30"/>
    </row>
    <row r="448" spans="1:3" x14ac:dyDescent="0.25">
      <c r="A448" s="29"/>
      <c r="B448" s="29"/>
      <c r="C448" s="30"/>
    </row>
    <row r="449" spans="1:3" x14ac:dyDescent="0.25">
      <c r="A449" s="29"/>
      <c r="B449" s="29"/>
      <c r="C449" s="30"/>
    </row>
    <row r="450" spans="1:3" x14ac:dyDescent="0.25">
      <c r="A450" s="29"/>
      <c r="B450" s="29"/>
      <c r="C450" s="30"/>
    </row>
    <row r="451" spans="1:3" x14ac:dyDescent="0.25">
      <c r="A451" s="29"/>
      <c r="B451" s="29"/>
      <c r="C451" s="30"/>
    </row>
    <row r="452" spans="1:3" x14ac:dyDescent="0.25">
      <c r="A452" s="29"/>
      <c r="B452" s="29"/>
      <c r="C452" s="30"/>
    </row>
    <row r="453" spans="1:3" x14ac:dyDescent="0.25">
      <c r="A453" s="29"/>
      <c r="B453" s="29"/>
      <c r="C453" s="30"/>
    </row>
    <row r="454" spans="1:3" x14ac:dyDescent="0.25">
      <c r="A454" s="29"/>
      <c r="B454" s="29"/>
      <c r="C454" s="30"/>
    </row>
    <row r="455" spans="1:3" x14ac:dyDescent="0.25">
      <c r="A455" s="29"/>
      <c r="B455" s="29"/>
      <c r="C455" s="30"/>
    </row>
    <row r="456" spans="1:3" x14ac:dyDescent="0.25">
      <c r="A456" s="29"/>
      <c r="B456" s="29"/>
      <c r="C456" s="30"/>
    </row>
    <row r="457" spans="1:3" x14ac:dyDescent="0.25">
      <c r="A457" s="29"/>
      <c r="B457" s="29"/>
      <c r="C457" s="30"/>
    </row>
    <row r="458" spans="1:3" x14ac:dyDescent="0.25">
      <c r="A458" s="29"/>
      <c r="B458" s="29"/>
      <c r="C458" s="30"/>
    </row>
    <row r="459" spans="1:3" x14ac:dyDescent="0.25">
      <c r="A459" s="29"/>
      <c r="B459" s="29"/>
      <c r="C459" s="30"/>
    </row>
    <row r="460" spans="1:3" x14ac:dyDescent="0.25">
      <c r="A460" s="29"/>
      <c r="B460" s="29"/>
      <c r="C460" s="30"/>
    </row>
    <row r="461" spans="1:3" x14ac:dyDescent="0.25">
      <c r="A461" s="29"/>
      <c r="B461" s="29"/>
      <c r="C461" s="30"/>
    </row>
    <row r="462" spans="1:3" x14ac:dyDescent="0.25">
      <c r="A462" s="29"/>
      <c r="B462" s="29"/>
      <c r="C462" s="30"/>
    </row>
    <row r="463" spans="1:3" x14ac:dyDescent="0.25">
      <c r="A463" s="29"/>
      <c r="B463" s="29"/>
      <c r="C463" s="30"/>
    </row>
    <row r="464" spans="1:3" x14ac:dyDescent="0.25">
      <c r="A464" s="29"/>
      <c r="B464" s="29"/>
      <c r="C464" s="30"/>
    </row>
    <row r="465" spans="1:3" x14ac:dyDescent="0.25">
      <c r="A465" s="29"/>
      <c r="B465" s="29"/>
      <c r="C465" s="30"/>
    </row>
    <row r="466" spans="1:3" x14ac:dyDescent="0.25">
      <c r="A466" s="29"/>
      <c r="B466" s="29"/>
      <c r="C466" s="30"/>
    </row>
    <row r="467" spans="1:3" x14ac:dyDescent="0.25">
      <c r="A467" s="29"/>
      <c r="B467" s="29"/>
      <c r="C467" s="30"/>
    </row>
    <row r="468" spans="1:3" x14ac:dyDescent="0.25">
      <c r="A468" s="29"/>
      <c r="B468" s="29"/>
      <c r="C468" s="30"/>
    </row>
    <row r="469" spans="1:3" x14ac:dyDescent="0.25">
      <c r="A469" s="29"/>
      <c r="B469" s="29"/>
      <c r="C469" s="30"/>
    </row>
    <row r="470" spans="1:3" x14ac:dyDescent="0.25">
      <c r="A470" s="29"/>
      <c r="B470" s="29"/>
      <c r="C470" s="30"/>
    </row>
    <row r="471" spans="1:3" x14ac:dyDescent="0.25">
      <c r="A471" s="29"/>
      <c r="B471" s="29"/>
      <c r="C471" s="30"/>
    </row>
    <row r="472" spans="1:3" x14ac:dyDescent="0.25">
      <c r="A472" s="29"/>
      <c r="B472" s="29"/>
      <c r="C472" s="30"/>
    </row>
    <row r="473" spans="1:3" x14ac:dyDescent="0.25">
      <c r="A473" s="29"/>
      <c r="B473" s="29"/>
      <c r="C473" s="30"/>
    </row>
    <row r="474" spans="1:3" x14ac:dyDescent="0.25">
      <c r="A474" s="29"/>
      <c r="B474" s="29"/>
      <c r="C474" s="30"/>
    </row>
    <row r="475" spans="1:3" x14ac:dyDescent="0.25">
      <c r="A475" s="29"/>
      <c r="B475" s="29"/>
      <c r="C475" s="30"/>
    </row>
    <row r="476" spans="1:3" x14ac:dyDescent="0.25">
      <c r="A476" s="29"/>
      <c r="B476" s="29"/>
      <c r="C476" s="30"/>
    </row>
    <row r="477" spans="1:3" x14ac:dyDescent="0.25">
      <c r="A477" s="29"/>
      <c r="B477" s="29"/>
      <c r="C477" s="30"/>
    </row>
    <row r="478" spans="1:3" x14ac:dyDescent="0.25">
      <c r="A478" s="29"/>
      <c r="B478" s="29"/>
      <c r="C478" s="30"/>
    </row>
    <row r="479" spans="1:3" x14ac:dyDescent="0.25">
      <c r="A479" s="29"/>
      <c r="B479" s="29"/>
      <c r="C479" s="30"/>
    </row>
    <row r="480" spans="1:3" x14ac:dyDescent="0.25">
      <c r="A480" s="29"/>
      <c r="B480" s="29"/>
      <c r="C480" s="30"/>
    </row>
    <row r="481" spans="1:3" x14ac:dyDescent="0.25">
      <c r="A481" s="29"/>
      <c r="B481" s="29"/>
      <c r="C481" s="30"/>
    </row>
    <row r="482" spans="1:3" x14ac:dyDescent="0.25">
      <c r="A482" s="29"/>
      <c r="B482" s="29"/>
      <c r="C482" s="30"/>
    </row>
    <row r="483" spans="1:3" x14ac:dyDescent="0.25">
      <c r="A483" s="29"/>
      <c r="B483" s="29"/>
      <c r="C483" s="30"/>
    </row>
    <row r="484" spans="1:3" x14ac:dyDescent="0.25">
      <c r="A484" s="29"/>
      <c r="B484" s="29"/>
      <c r="C484" s="30"/>
    </row>
    <row r="485" spans="1:3" x14ac:dyDescent="0.25">
      <c r="A485" s="29"/>
      <c r="B485" s="29"/>
      <c r="C485" s="30"/>
    </row>
    <row r="486" spans="1:3" x14ac:dyDescent="0.25">
      <c r="A486" s="29"/>
      <c r="B486" s="29"/>
      <c r="C486" s="30"/>
    </row>
    <row r="487" spans="1:3" x14ac:dyDescent="0.25">
      <c r="A487" s="29"/>
      <c r="B487" s="29"/>
      <c r="C487" s="30"/>
    </row>
    <row r="488" spans="1:3" x14ac:dyDescent="0.25">
      <c r="A488" s="29"/>
      <c r="B488" s="29"/>
      <c r="C488" s="30"/>
    </row>
    <row r="489" spans="1:3" x14ac:dyDescent="0.25">
      <c r="A489" s="29"/>
      <c r="B489" s="29"/>
      <c r="C489" s="30"/>
    </row>
    <row r="490" spans="1:3" x14ac:dyDescent="0.25">
      <c r="A490" s="29"/>
      <c r="B490" s="29"/>
      <c r="C490" s="30"/>
    </row>
    <row r="491" spans="1:3" x14ac:dyDescent="0.25">
      <c r="A491" s="29"/>
      <c r="B491" s="29"/>
      <c r="C491" s="30"/>
    </row>
    <row r="492" spans="1:3" x14ac:dyDescent="0.25">
      <c r="A492" s="29"/>
      <c r="B492" s="29"/>
      <c r="C492" s="30"/>
    </row>
    <row r="493" spans="1:3" x14ac:dyDescent="0.25">
      <c r="A493" s="29"/>
      <c r="B493" s="29"/>
      <c r="C493" s="30"/>
    </row>
    <row r="494" spans="1:3" x14ac:dyDescent="0.25">
      <c r="A494" s="29"/>
      <c r="B494" s="29"/>
      <c r="C494" s="30"/>
    </row>
    <row r="495" spans="1:3" x14ac:dyDescent="0.25">
      <c r="A495" s="29"/>
      <c r="B495" s="29"/>
      <c r="C495" s="30"/>
    </row>
    <row r="496" spans="1:3" x14ac:dyDescent="0.25">
      <c r="A496" s="29"/>
      <c r="B496" s="29"/>
      <c r="C496" s="30"/>
    </row>
    <row r="497" spans="1:3" x14ac:dyDescent="0.25">
      <c r="A497" s="29"/>
      <c r="B497" s="29"/>
      <c r="C497" s="30"/>
    </row>
    <row r="498" spans="1:3" x14ac:dyDescent="0.25">
      <c r="A498" s="29"/>
      <c r="B498" s="29"/>
      <c r="C498" s="30"/>
    </row>
    <row r="499" spans="1:3" x14ac:dyDescent="0.25">
      <c r="A499" s="29"/>
      <c r="B499" s="29"/>
      <c r="C499" s="30"/>
    </row>
    <row r="500" spans="1:3" x14ac:dyDescent="0.25">
      <c r="A500" s="29"/>
      <c r="B500" s="29"/>
      <c r="C500" s="30"/>
    </row>
    <row r="501" spans="1:3" x14ac:dyDescent="0.25">
      <c r="A501" s="29"/>
      <c r="B501" s="29"/>
      <c r="C501" s="30"/>
    </row>
    <row r="502" spans="1:3" x14ac:dyDescent="0.25">
      <c r="A502" s="29"/>
      <c r="B502" s="29"/>
      <c r="C502" s="30"/>
    </row>
    <row r="503" spans="1:3" x14ac:dyDescent="0.25">
      <c r="A503" s="29"/>
      <c r="B503" s="29"/>
      <c r="C503" s="30"/>
    </row>
    <row r="504" spans="1:3" x14ac:dyDescent="0.25">
      <c r="A504" s="29"/>
      <c r="B504" s="29"/>
      <c r="C504" s="30"/>
    </row>
    <row r="505" spans="1:3" x14ac:dyDescent="0.25">
      <c r="A505" s="29"/>
      <c r="B505" s="29"/>
      <c r="C505" s="30"/>
    </row>
    <row r="506" spans="1:3" x14ac:dyDescent="0.25">
      <c r="A506" s="29"/>
      <c r="B506" s="29"/>
      <c r="C506" s="30"/>
    </row>
    <row r="507" spans="1:3" x14ac:dyDescent="0.25">
      <c r="A507" s="29"/>
      <c r="B507" s="29"/>
      <c r="C507" s="30"/>
    </row>
    <row r="508" spans="1:3" x14ac:dyDescent="0.25">
      <c r="A508" s="29"/>
      <c r="B508" s="29"/>
      <c r="C508" s="30"/>
    </row>
    <row r="509" spans="1:3" x14ac:dyDescent="0.25">
      <c r="A509" s="29"/>
      <c r="B509" s="29"/>
      <c r="C509" s="30"/>
    </row>
    <row r="510" spans="1:3" x14ac:dyDescent="0.25">
      <c r="A510" s="29"/>
      <c r="B510" s="29"/>
      <c r="C510" s="30"/>
    </row>
    <row r="511" spans="1:3" x14ac:dyDescent="0.25">
      <c r="A511" s="29"/>
      <c r="B511" s="29"/>
      <c r="C511" s="30"/>
    </row>
    <row r="512" spans="1:3" x14ac:dyDescent="0.25">
      <c r="A512" s="29"/>
      <c r="B512" s="29"/>
      <c r="C512" s="30"/>
    </row>
    <row r="513" spans="1:3" x14ac:dyDescent="0.25">
      <c r="A513" s="29"/>
      <c r="B513" s="29"/>
      <c r="C513" s="30"/>
    </row>
    <row r="514" spans="1:3" x14ac:dyDescent="0.25">
      <c r="A514" s="29"/>
      <c r="B514" s="29"/>
      <c r="C514" s="30"/>
    </row>
    <row r="515" spans="1:3" x14ac:dyDescent="0.25">
      <c r="A515" s="29"/>
      <c r="B515" s="29"/>
      <c r="C515" s="30"/>
    </row>
    <row r="516" spans="1:3" x14ac:dyDescent="0.25">
      <c r="A516" s="29"/>
      <c r="B516" s="29"/>
      <c r="C516" s="30"/>
    </row>
    <row r="517" spans="1:3" x14ac:dyDescent="0.25">
      <c r="A517" s="29"/>
      <c r="B517" s="29"/>
      <c r="C517" s="30"/>
    </row>
    <row r="518" spans="1:3" x14ac:dyDescent="0.25">
      <c r="A518" s="29"/>
      <c r="B518" s="29"/>
      <c r="C518" s="30"/>
    </row>
    <row r="519" spans="1:3" x14ac:dyDescent="0.25">
      <c r="A519" s="29"/>
      <c r="B519" s="29"/>
      <c r="C519" s="30"/>
    </row>
    <row r="520" spans="1:3" x14ac:dyDescent="0.25">
      <c r="A520" s="29"/>
      <c r="B520" s="29"/>
      <c r="C520" s="30"/>
    </row>
    <row r="521" spans="1:3" x14ac:dyDescent="0.25">
      <c r="A521" s="29"/>
      <c r="B521" s="29"/>
      <c r="C521" s="30"/>
    </row>
    <row r="522" spans="1:3" x14ac:dyDescent="0.25">
      <c r="A522" s="29"/>
      <c r="B522" s="29"/>
      <c r="C522" s="30"/>
    </row>
    <row r="523" spans="1:3" x14ac:dyDescent="0.25">
      <c r="A523" s="29"/>
      <c r="B523" s="29"/>
      <c r="C523" s="30"/>
    </row>
    <row r="524" spans="1:3" x14ac:dyDescent="0.25">
      <c r="A524" s="29"/>
      <c r="B524" s="29"/>
      <c r="C524" s="30"/>
    </row>
    <row r="525" spans="1:3" x14ac:dyDescent="0.25">
      <c r="A525" s="29"/>
      <c r="B525" s="29"/>
      <c r="C525" s="30"/>
    </row>
    <row r="526" spans="1:3" x14ac:dyDescent="0.25">
      <c r="A526" s="29"/>
      <c r="B526" s="29"/>
      <c r="C526" s="30"/>
    </row>
    <row r="527" spans="1:3" x14ac:dyDescent="0.25">
      <c r="A527" s="29"/>
      <c r="B527" s="29"/>
      <c r="C527" s="30"/>
    </row>
    <row r="528" spans="1:3" x14ac:dyDescent="0.25">
      <c r="A528" s="29"/>
      <c r="B528" s="29"/>
      <c r="C528" s="30"/>
    </row>
    <row r="529" spans="1:3" x14ac:dyDescent="0.25">
      <c r="A529" s="29"/>
      <c r="B529" s="29"/>
      <c r="C529" s="30"/>
    </row>
    <row r="530" spans="1:3" x14ac:dyDescent="0.25">
      <c r="A530" s="29"/>
      <c r="B530" s="29"/>
    </row>
  </sheetData>
  <mergeCells count="7">
    <mergeCell ref="H77:H81"/>
    <mergeCell ref="H68:H76"/>
    <mergeCell ref="A1:H1"/>
    <mergeCell ref="H7:H8"/>
    <mergeCell ref="H53:H54"/>
    <mergeCell ref="H9:H10"/>
    <mergeCell ref="H55:H67"/>
  </mergeCells>
  <phoneticPr fontId="0" type="noConversion"/>
  <pageMargins left="0.17" right="0.16" top="0.51" bottom="0.4" header="0.3" footer="0"/>
  <pageSetup paperSize="9" scale="74" fitToHeight="200" orientation="landscape" r:id="rId1"/>
  <headerFooter differentFirst="1" alignWithMargins="0">
    <oddHeader>&amp;R&amp;"Times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APK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204b</cp:lastModifiedBy>
  <cp:lastPrinted>2022-05-11T01:37:36Z</cp:lastPrinted>
  <dcterms:created xsi:type="dcterms:W3CDTF">2005-08-18T04:46:17Z</dcterms:created>
  <dcterms:modified xsi:type="dcterms:W3CDTF">2024-04-11T05:05:12Z</dcterms:modified>
</cp:coreProperties>
</file>